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7110" tabRatio="601" activeTab="0"/>
  </bookViews>
  <sheets>
    <sheet name="TOTAL" sheetId="1" r:id="rId1"/>
    <sheet name="B1" sheetId="2" r:id="rId2"/>
    <sheet name="B2" sheetId="3" r:id="rId3"/>
  </sheets>
  <definedNames>
    <definedName name="_xlnm.Print_Area" localSheetId="1">'B1'!$A$1:$L$47</definedName>
    <definedName name="_xlnm.Print_Area" localSheetId="2">'B2'!$A$1:$N$47</definedName>
    <definedName name="_xlnm.Print_Area" localSheetId="0">'TOTAL'!$A$1:$W$47</definedName>
  </definedNames>
  <calcPr fullCalcOnLoad="1"/>
</workbook>
</file>

<file path=xl/sharedStrings.xml><?xml version="1.0" encoding="utf-8"?>
<sst xmlns="http://schemas.openxmlformats.org/spreadsheetml/2006/main" count="447" uniqueCount="132">
  <si>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</si>
  <si>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</si>
  <si>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</si>
  <si>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</si>
  <si>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</si>
  <si>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</si>
  <si>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</si>
  <si>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</si>
  <si>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</si>
  <si>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</si>
  <si>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CPH</t>
  </si>
  <si>
    <t>B1- B2</t>
  </si>
  <si>
    <t>Penal</t>
  </si>
  <si>
    <t>KM</t>
  </si>
  <si>
    <t>CORMAN</t>
  </si>
  <si>
    <t>VILAIN</t>
  </si>
  <si>
    <t>BMW Touring</t>
  </si>
  <si>
    <t>TRIUMPH TR4</t>
  </si>
  <si>
    <t xml:space="preserve">MGB </t>
  </si>
  <si>
    <t>VW COX</t>
  </si>
  <si>
    <t>MG MIDGET</t>
  </si>
  <si>
    <t>LANCIA FULVIA</t>
  </si>
  <si>
    <t>OPEL 1900 GT</t>
  </si>
  <si>
    <t>TRIUMPH TR6</t>
  </si>
  <si>
    <t>BMW 2002</t>
  </si>
  <si>
    <t>CLASSEMENT MARATHON EXPERT - RALLYE DES LEGENDES 21 AVRIL 2007</t>
  </si>
  <si>
    <t>BLONDIAUX</t>
  </si>
  <si>
    <t>DAILLIEZ</t>
  </si>
  <si>
    <t>DUPUIS</t>
  </si>
  <si>
    <t>NERINCX</t>
  </si>
  <si>
    <t>MOREAU</t>
  </si>
  <si>
    <t>THIRY</t>
  </si>
  <si>
    <t>TRENCHANT</t>
  </si>
  <si>
    <t>DE LAERE</t>
  </si>
  <si>
    <t>DE OUDE</t>
  </si>
  <si>
    <t>SPOOREN</t>
  </si>
  <si>
    <t>DEN OTER</t>
  </si>
  <si>
    <t>RIGA</t>
  </si>
  <si>
    <t>POLINARD</t>
  </si>
  <si>
    <t>MOURELATOS</t>
  </si>
  <si>
    <t>LURKIN</t>
  </si>
  <si>
    <t>BOQUE</t>
  </si>
  <si>
    <t>EMERSON</t>
  </si>
  <si>
    <t xml:space="preserve">THIRION </t>
  </si>
  <si>
    <t>CURINCKX</t>
  </si>
  <si>
    <t>VAN GEYSEGHEM</t>
  </si>
  <si>
    <t>LARUSSA</t>
  </si>
  <si>
    <t>ETIENNE</t>
  </si>
  <si>
    <t>SOMVILLE</t>
  </si>
  <si>
    <t>SCHTICKZELLE</t>
  </si>
  <si>
    <t>TECHY</t>
  </si>
  <si>
    <t>FAUCON</t>
  </si>
  <si>
    <t>LECHARLIER</t>
  </si>
  <si>
    <t>BUDENAERS</t>
  </si>
  <si>
    <t>JACQUET</t>
  </si>
  <si>
    <t>LEMPEREUR</t>
  </si>
  <si>
    <t>CZAPLICKI</t>
  </si>
  <si>
    <t>LEGAST</t>
  </si>
  <si>
    <t>HAYEZ</t>
  </si>
  <si>
    <t>HYAT</t>
  </si>
  <si>
    <t>WIRTZ</t>
  </si>
  <si>
    <t>BERTRAND</t>
  </si>
  <si>
    <t>ZANUSSI</t>
  </si>
  <si>
    <t>SIVA</t>
  </si>
  <si>
    <t>MINGUILLON</t>
  </si>
  <si>
    <t>DUHAUT</t>
  </si>
  <si>
    <t>BEYERS</t>
  </si>
  <si>
    <t>THONON</t>
  </si>
  <si>
    <t>VANDERVELDEN</t>
  </si>
  <si>
    <t>LALMANACH</t>
  </si>
  <si>
    <t>PILATTE</t>
  </si>
  <si>
    <t>ZINQUE</t>
  </si>
  <si>
    <t>EGGERICKX</t>
  </si>
  <si>
    <t>DOMMANGET</t>
  </si>
  <si>
    <t>DECLERCQ</t>
  </si>
  <si>
    <t>PORTON</t>
  </si>
  <si>
    <t>BLANKEN</t>
  </si>
  <si>
    <t>VAN RIJNSOEVER</t>
  </si>
  <si>
    <t>BRISBOIS</t>
  </si>
  <si>
    <t>GAROT</t>
  </si>
  <si>
    <t>CAMERMAN</t>
  </si>
  <si>
    <t>HENRY</t>
  </si>
  <si>
    <t>MEEUS</t>
  </si>
  <si>
    <t>DELFORGE</t>
  </si>
  <si>
    <t xml:space="preserve">FOLIE </t>
  </si>
  <si>
    <t>DRIESEN</t>
  </si>
  <si>
    <t>LEJEUNE</t>
  </si>
  <si>
    <t>BRUNCLAIR</t>
  </si>
  <si>
    <t>BERSIPONT</t>
  </si>
  <si>
    <t>PAQUET</t>
  </si>
  <si>
    <t>LALIEU</t>
  </si>
  <si>
    <t>WUIDAR</t>
  </si>
  <si>
    <t>ERPICUM</t>
  </si>
  <si>
    <t>LEROY</t>
  </si>
  <si>
    <t>FRYS</t>
  </si>
  <si>
    <t>SITTNER</t>
  </si>
  <si>
    <t>CHAPA</t>
  </si>
  <si>
    <t>MATAGNE</t>
  </si>
  <si>
    <t>GIESELER</t>
  </si>
  <si>
    <t>CLAVAREAU</t>
  </si>
  <si>
    <t>ALBERT</t>
  </si>
  <si>
    <t>SCHOONBROODT</t>
  </si>
  <si>
    <t>VOLVO AMAZONE</t>
  </si>
  <si>
    <t>Speedster 356 APAL</t>
  </si>
  <si>
    <t>BMW 1600 GT</t>
  </si>
  <si>
    <t>PORSCHE 356</t>
  </si>
  <si>
    <t>MGC GT</t>
  </si>
  <si>
    <t>BMW</t>
  </si>
  <si>
    <t xml:space="preserve">TRIUMPH </t>
  </si>
  <si>
    <t>RENAULT 8</t>
  </si>
  <si>
    <t>AUSTIN HEALEY SPRITE</t>
  </si>
  <si>
    <t>NSU TTK</t>
  </si>
  <si>
    <t>NSU 1200TT</t>
  </si>
  <si>
    <t>DAF 55</t>
  </si>
  <si>
    <t>TRIUMPH TR 250</t>
  </si>
  <si>
    <t>TRIUMPH TR3</t>
  </si>
  <si>
    <t>AUSTIN SEVEN A30</t>
  </si>
  <si>
    <t>ALFA ROMEO</t>
  </si>
  <si>
    <t>NSU TT</t>
  </si>
  <si>
    <t>TOYOTA COROLLA</t>
  </si>
  <si>
    <t>Triumph</t>
  </si>
  <si>
    <t>MGB GT</t>
  </si>
  <si>
    <t>MG B</t>
  </si>
  <si>
    <t>TOYOTA CELICA</t>
  </si>
  <si>
    <t>ALFA ROMEO 2000 GT véloce</t>
  </si>
  <si>
    <t xml:space="preserve">VW COX </t>
  </si>
  <si>
    <t>MORRIS COOPER S</t>
  </si>
  <si>
    <t>PORSCHE 911</t>
  </si>
  <si>
    <t>CATERHAM SUPER 7</t>
  </si>
  <si>
    <t>CG 1200 S</t>
  </si>
  <si>
    <t xml:space="preserve">HONDA CIVIC </t>
  </si>
  <si>
    <t>MERCEDES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</si>
</sst>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2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3" fillId="0" borderId="0" xfId="15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15" applyFont="1" applyFill="1" applyAlignment="1">
      <alignment/>
    </xf>
    <xf numFmtId="0" fontId="3" fillId="0" borderId="0" xfId="15" applyFont="1" applyFill="1" applyBorder="1" applyAlignment="1" applyProtection="1">
      <alignment/>
      <protection/>
    </xf>
    <xf numFmtId="0" fontId="3" fillId="0" borderId="0" xfId="15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horizontal="center"/>
    </xf>
    <xf numFmtId="0" fontId="3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 quotePrefix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38.7109375" style="0" bestFit="1" customWidth="1"/>
    <col min="6" max="6" width="10.7109375" style="0" customWidth="1"/>
    <col min="7" max="7" width="10.421875" style="1" bestFit="1" customWidth="1"/>
    <col min="8" max="8" width="7.57421875" style="0" bestFit="1" customWidth="1"/>
    <col min="9" max="9" width="10.421875" style="1" bestFit="1" customWidth="1"/>
    <col min="10" max="10" width="7.57421875" style="0" bestFit="1" customWidth="1"/>
    <col min="11" max="11" width="7.28125" style="0" customWidth="1"/>
    <col min="12" max="12" width="12.28125" style="4" customWidth="1"/>
    <col min="13" max="13" width="2.28125" style="4" customWidth="1"/>
    <col min="14" max="14" width="10.28125" style="0" bestFit="1" customWidth="1"/>
    <col min="15" max="15" width="8.28125" style="1" bestFit="1" customWidth="1"/>
    <col min="16" max="16" width="10.28125" style="0" bestFit="1" customWidth="1"/>
    <col min="17" max="17" width="8.28125" style="1" bestFit="1" customWidth="1"/>
    <col min="18" max="20" width="8.28125" style="1" customWidth="1"/>
    <col min="21" max="21" width="11.7109375" style="5" customWidth="1"/>
    <col min="22" max="22" width="3.7109375" style="0" customWidth="1"/>
    <col min="23" max="23" width="11.00390625" style="1" customWidth="1"/>
  </cols>
  <sheetData>
    <row r="1" spans="1:23" ht="15.75" thickBot="1">
      <c r="A1" s="21"/>
      <c r="B1" s="22" t="s">
        <v>25</v>
      </c>
      <c r="C1" s="23"/>
      <c r="D1" s="23"/>
      <c r="E1" s="24"/>
      <c r="F1" s="7"/>
      <c r="G1" s="8" t="s">
        <v>5</v>
      </c>
      <c r="H1" s="7"/>
      <c r="I1" s="8" t="s">
        <v>5</v>
      </c>
      <c r="J1" s="7"/>
      <c r="K1" s="7"/>
      <c r="L1" s="9"/>
      <c r="M1" s="9"/>
      <c r="N1" s="8" t="s">
        <v>9</v>
      </c>
      <c r="O1" s="10"/>
      <c r="P1" s="8" t="s">
        <v>9</v>
      </c>
      <c r="Q1" s="10"/>
      <c r="R1" s="10"/>
      <c r="S1" s="10"/>
      <c r="T1" s="10"/>
      <c r="U1" s="9"/>
      <c r="V1" s="7"/>
      <c r="W1" s="10"/>
    </row>
    <row r="2" spans="1:23" s="3" customFormat="1" ht="15.75" thickBot="1">
      <c r="A2" s="8"/>
      <c r="B2" s="8" t="s">
        <v>2</v>
      </c>
      <c r="C2" s="8" t="s">
        <v>0</v>
      </c>
      <c r="D2" s="8" t="s">
        <v>1</v>
      </c>
      <c r="E2" s="8" t="s">
        <v>3</v>
      </c>
      <c r="F2" s="8" t="s">
        <v>4</v>
      </c>
      <c r="G2" s="8" t="s">
        <v>6</v>
      </c>
      <c r="H2" s="8"/>
      <c r="I2" s="8" t="s">
        <v>10</v>
      </c>
      <c r="J2" s="8"/>
      <c r="K2" s="8"/>
      <c r="L2" s="11" t="s">
        <v>8</v>
      </c>
      <c r="M2" s="11"/>
      <c r="N2" s="8" t="s">
        <v>6</v>
      </c>
      <c r="O2" s="8"/>
      <c r="P2" s="8" t="s">
        <v>10</v>
      </c>
      <c r="Q2" s="8"/>
      <c r="R2" s="8" t="s">
        <v>12</v>
      </c>
      <c r="S2" s="8" t="s">
        <v>13</v>
      </c>
      <c r="T2" s="8"/>
      <c r="U2" s="11" t="s">
        <v>8</v>
      </c>
      <c r="V2" s="8"/>
      <c r="W2" s="8" t="s">
        <v>8</v>
      </c>
    </row>
    <row r="3" spans="1:23" ht="15.75" thickBot="1">
      <c r="A3" s="6"/>
      <c r="B3" s="7"/>
      <c r="C3" s="7"/>
      <c r="D3" s="7"/>
      <c r="E3" s="7"/>
      <c r="F3" s="7"/>
      <c r="G3" s="6">
        <v>57</v>
      </c>
      <c r="H3" s="8" t="s">
        <v>7</v>
      </c>
      <c r="I3" s="6">
        <v>11</v>
      </c>
      <c r="J3" s="8" t="s">
        <v>7</v>
      </c>
      <c r="K3" s="8" t="s">
        <v>7</v>
      </c>
      <c r="L3" s="11" t="s">
        <v>5</v>
      </c>
      <c r="M3" s="11"/>
      <c r="N3" s="6">
        <v>55</v>
      </c>
      <c r="O3" s="8" t="s">
        <v>7</v>
      </c>
      <c r="P3" s="6">
        <v>14</v>
      </c>
      <c r="Q3" s="8" t="s">
        <v>7</v>
      </c>
      <c r="R3" s="8"/>
      <c r="S3" s="6">
        <v>84</v>
      </c>
      <c r="T3" s="8" t="s">
        <v>7</v>
      </c>
      <c r="U3" s="11" t="s">
        <v>9</v>
      </c>
      <c r="V3" s="15"/>
      <c r="W3" s="8" t="s">
        <v>11</v>
      </c>
    </row>
    <row r="4" ht="15.75" thickBot="1">
      <c r="A4" s="19"/>
    </row>
    <row r="5" spans="1:23" s="18" customFormat="1" ht="19.5" thickBot="1">
      <c r="A5" s="27">
        <v>1</v>
      </c>
      <c r="B5" s="34">
        <v>103</v>
      </c>
      <c r="C5" s="43" t="s">
        <v>66</v>
      </c>
      <c r="D5" s="43" t="s">
        <v>100</v>
      </c>
      <c r="E5" s="39" t="s">
        <v>131</v>
      </c>
      <c r="F5" s="42">
        <v>1967</v>
      </c>
      <c r="G5" s="31">
        <v>55</v>
      </c>
      <c r="H5" s="25">
        <f aca="true" t="shared" si="0" ref="H5:H47">+(57-G5)*25</f>
        <v>50</v>
      </c>
      <c r="I5" s="31">
        <v>11</v>
      </c>
      <c r="J5" s="25">
        <f aca="true" t="shared" si="1" ref="J5:J47">+(11-I5)*100</f>
        <v>0</v>
      </c>
      <c r="K5" s="25"/>
      <c r="L5" s="14">
        <f aca="true" t="shared" si="2" ref="L5:L47">+J5+H5+K5</f>
        <v>50</v>
      </c>
      <c r="M5" s="14"/>
      <c r="N5" s="32">
        <v>55</v>
      </c>
      <c r="O5" s="25">
        <f aca="true" t="shared" si="3" ref="O5:O47">+(55-N5)*25</f>
        <v>0</v>
      </c>
      <c r="P5" s="32">
        <v>14</v>
      </c>
      <c r="Q5" s="25">
        <f aca="true" t="shared" si="4" ref="Q5:Q47">+(14-P5)*100</f>
        <v>0</v>
      </c>
      <c r="R5" s="25"/>
      <c r="S5" s="33">
        <v>84.11</v>
      </c>
      <c r="T5" s="25">
        <f aca="true" t="shared" si="5" ref="T5:T41">+(-84+S5)*100</f>
        <v>10.999999999999943</v>
      </c>
      <c r="U5" s="26">
        <f aca="true" t="shared" si="6" ref="U5:U47">+O5+Q5+R5+T5</f>
        <v>10.999999999999943</v>
      </c>
      <c r="V5" s="7"/>
      <c r="W5" s="29">
        <f aca="true" t="shared" si="7" ref="W5:W47">+L5+U5</f>
        <v>60.99999999999994</v>
      </c>
    </row>
    <row r="6" spans="1:23" ht="19.5" thickBot="1">
      <c r="A6" s="30">
        <f>+A5+1</f>
        <v>2</v>
      </c>
      <c r="B6" s="34">
        <v>78</v>
      </c>
      <c r="C6" s="36" t="s">
        <v>53</v>
      </c>
      <c r="D6" s="36" t="s">
        <v>88</v>
      </c>
      <c r="E6" s="35" t="s">
        <v>23</v>
      </c>
      <c r="F6" s="40">
        <v>1973</v>
      </c>
      <c r="G6" s="31">
        <v>52</v>
      </c>
      <c r="H6" s="25">
        <f t="shared" si="0"/>
        <v>125</v>
      </c>
      <c r="I6" s="31">
        <v>11</v>
      </c>
      <c r="J6" s="25">
        <f t="shared" si="1"/>
        <v>0</v>
      </c>
      <c r="K6" s="25"/>
      <c r="L6" s="14">
        <f t="shared" si="2"/>
        <v>125</v>
      </c>
      <c r="M6" s="14"/>
      <c r="N6" s="32">
        <v>55</v>
      </c>
      <c r="O6" s="25">
        <f t="shared" si="3"/>
        <v>0</v>
      </c>
      <c r="P6" s="32">
        <v>14</v>
      </c>
      <c r="Q6" s="25">
        <f t="shared" si="4"/>
        <v>0</v>
      </c>
      <c r="R6" s="25"/>
      <c r="S6" s="33">
        <v>84.5</v>
      </c>
      <c r="T6" s="25">
        <f t="shared" si="5"/>
        <v>50</v>
      </c>
      <c r="U6" s="26">
        <f t="shared" si="6"/>
        <v>50</v>
      </c>
      <c r="V6" s="7"/>
      <c r="W6" s="29">
        <f t="shared" si="7"/>
        <v>175</v>
      </c>
    </row>
    <row r="7" spans="1:23" ht="19.5" thickBot="1">
      <c r="A7" s="27">
        <f aca="true" t="shared" si="8" ref="A7:A41">+A6+1</f>
        <v>3</v>
      </c>
      <c r="B7" s="34">
        <v>94</v>
      </c>
      <c r="C7" s="43" t="s">
        <v>61</v>
      </c>
      <c r="D7" s="43" t="s">
        <v>96</v>
      </c>
      <c r="E7" s="35" t="s">
        <v>127</v>
      </c>
      <c r="F7" s="40">
        <v>1973</v>
      </c>
      <c r="G7" s="31">
        <v>51</v>
      </c>
      <c r="H7" s="25">
        <f t="shared" si="0"/>
        <v>150</v>
      </c>
      <c r="I7" s="31">
        <v>11</v>
      </c>
      <c r="J7" s="25">
        <f t="shared" si="1"/>
        <v>0</v>
      </c>
      <c r="K7" s="25"/>
      <c r="L7" s="14">
        <f t="shared" si="2"/>
        <v>150</v>
      </c>
      <c r="M7" s="14"/>
      <c r="N7" s="32">
        <v>54</v>
      </c>
      <c r="O7" s="25">
        <f t="shared" si="3"/>
        <v>25</v>
      </c>
      <c r="P7" s="32">
        <v>14</v>
      </c>
      <c r="Q7" s="25">
        <f t="shared" si="4"/>
        <v>0</v>
      </c>
      <c r="R7" s="25"/>
      <c r="S7" s="33">
        <v>83.94</v>
      </c>
      <c r="T7" s="25">
        <f>-(-84+S7)*100</f>
        <v>6.000000000000227</v>
      </c>
      <c r="U7" s="26">
        <f t="shared" si="6"/>
        <v>31.000000000000227</v>
      </c>
      <c r="V7" s="7"/>
      <c r="W7" s="29">
        <f t="shared" si="7"/>
        <v>181.00000000000023</v>
      </c>
    </row>
    <row r="8" spans="1:23" ht="19.5" thickBot="1">
      <c r="A8" s="12">
        <f t="shared" si="8"/>
        <v>4</v>
      </c>
      <c r="B8" s="34">
        <v>89</v>
      </c>
      <c r="C8" s="43" t="s">
        <v>57</v>
      </c>
      <c r="D8" s="43" t="s">
        <v>92</v>
      </c>
      <c r="E8" s="39" t="s">
        <v>21</v>
      </c>
      <c r="F8" s="42">
        <v>1970</v>
      </c>
      <c r="G8" s="31">
        <v>53</v>
      </c>
      <c r="H8" s="25">
        <f t="shared" si="0"/>
        <v>100</v>
      </c>
      <c r="I8" s="31">
        <v>11</v>
      </c>
      <c r="J8" s="25">
        <f t="shared" si="1"/>
        <v>0</v>
      </c>
      <c r="K8" s="25"/>
      <c r="L8" s="14">
        <f t="shared" si="2"/>
        <v>100</v>
      </c>
      <c r="M8" s="14"/>
      <c r="N8" s="32">
        <v>54</v>
      </c>
      <c r="O8" s="25">
        <f t="shared" si="3"/>
        <v>25</v>
      </c>
      <c r="P8" s="32">
        <v>14</v>
      </c>
      <c r="Q8" s="25">
        <f t="shared" si="4"/>
        <v>0</v>
      </c>
      <c r="R8" s="25"/>
      <c r="S8" s="33">
        <v>83.4</v>
      </c>
      <c r="T8" s="25">
        <f>-(-84+S8)*100</f>
        <v>59.99999999999943</v>
      </c>
      <c r="U8" s="26">
        <f t="shared" si="6"/>
        <v>84.99999999999943</v>
      </c>
      <c r="V8" s="7"/>
      <c r="W8" s="29">
        <f t="shared" si="7"/>
        <v>184.99999999999943</v>
      </c>
    </row>
    <row r="9" spans="1:23" ht="19.5" thickBot="1">
      <c r="A9" s="12">
        <f t="shared" si="8"/>
        <v>5</v>
      </c>
      <c r="B9" s="34">
        <v>99</v>
      </c>
      <c r="C9" s="43" t="s">
        <v>64</v>
      </c>
      <c r="D9" s="43" t="s">
        <v>99</v>
      </c>
      <c r="E9" s="37" t="s">
        <v>20</v>
      </c>
      <c r="F9" s="41">
        <v>1966</v>
      </c>
      <c r="G9" s="31">
        <v>51</v>
      </c>
      <c r="H9" s="25">
        <f t="shared" si="0"/>
        <v>150</v>
      </c>
      <c r="I9" s="31">
        <v>11</v>
      </c>
      <c r="J9" s="25">
        <f t="shared" si="1"/>
        <v>0</v>
      </c>
      <c r="K9" s="25"/>
      <c r="L9" s="14">
        <f t="shared" si="2"/>
        <v>150</v>
      </c>
      <c r="M9" s="14"/>
      <c r="N9" s="32">
        <v>53</v>
      </c>
      <c r="O9" s="25">
        <f t="shared" si="3"/>
        <v>50</v>
      </c>
      <c r="P9" s="32">
        <v>14</v>
      </c>
      <c r="Q9" s="25">
        <f t="shared" si="4"/>
        <v>0</v>
      </c>
      <c r="R9" s="25"/>
      <c r="S9" s="33">
        <v>85.13</v>
      </c>
      <c r="T9" s="25">
        <f t="shared" si="5"/>
        <v>112.99999999999955</v>
      </c>
      <c r="U9" s="26">
        <f t="shared" si="6"/>
        <v>162.99999999999955</v>
      </c>
      <c r="V9" s="7"/>
      <c r="W9" s="29">
        <f t="shared" si="7"/>
        <v>312.99999999999955</v>
      </c>
    </row>
    <row r="10" spans="1:23" ht="19.5" thickBot="1">
      <c r="A10" s="12">
        <f t="shared" si="8"/>
        <v>6</v>
      </c>
      <c r="B10" s="34">
        <v>48</v>
      </c>
      <c r="C10" s="36" t="s">
        <v>41</v>
      </c>
      <c r="D10" s="36" t="s">
        <v>40</v>
      </c>
      <c r="E10" s="35" t="s">
        <v>112</v>
      </c>
      <c r="F10" s="40">
        <v>1969</v>
      </c>
      <c r="G10" s="31">
        <v>49</v>
      </c>
      <c r="H10" s="25">
        <f t="shared" si="0"/>
        <v>200</v>
      </c>
      <c r="I10" s="31">
        <v>11</v>
      </c>
      <c r="J10" s="25">
        <f t="shared" si="1"/>
        <v>0</v>
      </c>
      <c r="K10" s="25"/>
      <c r="L10" s="14">
        <f t="shared" si="2"/>
        <v>200</v>
      </c>
      <c r="M10" s="14"/>
      <c r="N10" s="32">
        <v>49</v>
      </c>
      <c r="O10" s="25">
        <f t="shared" si="3"/>
        <v>150</v>
      </c>
      <c r="P10" s="32">
        <v>14</v>
      </c>
      <c r="Q10" s="25">
        <f t="shared" si="4"/>
        <v>0</v>
      </c>
      <c r="R10" s="25"/>
      <c r="S10" s="33">
        <v>85</v>
      </c>
      <c r="T10" s="25">
        <f t="shared" si="5"/>
        <v>100</v>
      </c>
      <c r="U10" s="26">
        <f t="shared" si="6"/>
        <v>250</v>
      </c>
      <c r="V10" s="7"/>
      <c r="W10" s="29">
        <f t="shared" si="7"/>
        <v>450</v>
      </c>
    </row>
    <row r="11" spans="1:23" ht="19.5" thickBot="1">
      <c r="A11" s="12">
        <f t="shared" si="8"/>
        <v>7</v>
      </c>
      <c r="B11" s="34">
        <v>56</v>
      </c>
      <c r="C11" s="43" t="s">
        <v>49</v>
      </c>
      <c r="D11" s="43" t="s">
        <v>85</v>
      </c>
      <c r="E11" s="37" t="s">
        <v>119</v>
      </c>
      <c r="F11" s="41">
        <v>1976</v>
      </c>
      <c r="G11" s="31">
        <v>46</v>
      </c>
      <c r="H11" s="25">
        <f t="shared" si="0"/>
        <v>275</v>
      </c>
      <c r="I11" s="31">
        <v>10</v>
      </c>
      <c r="J11" s="25">
        <f t="shared" si="1"/>
        <v>100</v>
      </c>
      <c r="K11" s="25"/>
      <c r="L11" s="14">
        <f t="shared" si="2"/>
        <v>375</v>
      </c>
      <c r="M11" s="14"/>
      <c r="N11" s="32">
        <v>52</v>
      </c>
      <c r="O11" s="25">
        <f t="shared" si="3"/>
        <v>75</v>
      </c>
      <c r="P11" s="32">
        <v>14</v>
      </c>
      <c r="Q11" s="25">
        <f t="shared" si="4"/>
        <v>0</v>
      </c>
      <c r="R11" s="25"/>
      <c r="S11" s="33">
        <v>82.5</v>
      </c>
      <c r="T11" s="25">
        <f>-(-84+S11)*100</f>
        <v>150</v>
      </c>
      <c r="U11" s="26">
        <f t="shared" si="6"/>
        <v>225</v>
      </c>
      <c r="V11" s="7"/>
      <c r="W11" s="29">
        <f t="shared" si="7"/>
        <v>600</v>
      </c>
    </row>
    <row r="12" spans="1:23" ht="19.5" thickBot="1">
      <c r="A12" s="12">
        <f t="shared" si="8"/>
        <v>8</v>
      </c>
      <c r="B12" s="34">
        <v>91</v>
      </c>
      <c r="C12" s="43" t="s">
        <v>59</v>
      </c>
      <c r="D12" s="43" t="s">
        <v>94</v>
      </c>
      <c r="E12" s="35" t="s">
        <v>125</v>
      </c>
      <c r="F12" s="40">
        <v>1976</v>
      </c>
      <c r="G12" s="31">
        <v>50</v>
      </c>
      <c r="H12" s="25">
        <f t="shared" si="0"/>
        <v>175</v>
      </c>
      <c r="I12" s="31">
        <v>10</v>
      </c>
      <c r="J12" s="25">
        <f t="shared" si="1"/>
        <v>100</v>
      </c>
      <c r="K12" s="25"/>
      <c r="L12" s="14">
        <f t="shared" si="2"/>
        <v>275</v>
      </c>
      <c r="M12" s="14"/>
      <c r="N12" s="32">
        <v>54</v>
      </c>
      <c r="O12" s="25">
        <f t="shared" si="3"/>
        <v>25</v>
      </c>
      <c r="P12" s="32">
        <v>14</v>
      </c>
      <c r="Q12" s="25">
        <f t="shared" si="4"/>
        <v>0</v>
      </c>
      <c r="R12" s="25"/>
      <c r="S12" s="33">
        <v>87.28</v>
      </c>
      <c r="T12" s="25">
        <f t="shared" si="5"/>
        <v>328.0000000000001</v>
      </c>
      <c r="U12" s="26">
        <f t="shared" si="6"/>
        <v>353.0000000000001</v>
      </c>
      <c r="V12" s="7"/>
      <c r="W12" s="29">
        <f t="shared" si="7"/>
        <v>628.0000000000001</v>
      </c>
    </row>
    <row r="13" spans="1:23" ht="19.5" thickBot="1">
      <c r="A13" s="12">
        <f t="shared" si="8"/>
        <v>9</v>
      </c>
      <c r="B13" s="34">
        <v>50</v>
      </c>
      <c r="C13" s="43" t="s">
        <v>43</v>
      </c>
      <c r="D13" s="43" t="s">
        <v>81</v>
      </c>
      <c r="E13" s="37" t="s">
        <v>114</v>
      </c>
      <c r="F13" s="41">
        <v>1968</v>
      </c>
      <c r="G13" s="31">
        <v>50</v>
      </c>
      <c r="H13" s="25">
        <f t="shared" si="0"/>
        <v>175</v>
      </c>
      <c r="I13" s="31">
        <v>11</v>
      </c>
      <c r="J13" s="25">
        <f t="shared" si="1"/>
        <v>0</v>
      </c>
      <c r="K13" s="25"/>
      <c r="L13" s="14">
        <f t="shared" si="2"/>
        <v>175</v>
      </c>
      <c r="M13" s="14"/>
      <c r="N13" s="32">
        <v>50</v>
      </c>
      <c r="O13" s="25">
        <f t="shared" si="3"/>
        <v>125</v>
      </c>
      <c r="P13" s="32">
        <v>11</v>
      </c>
      <c r="Q13" s="25">
        <f t="shared" si="4"/>
        <v>300</v>
      </c>
      <c r="R13" s="25"/>
      <c r="S13" s="33">
        <v>83.37</v>
      </c>
      <c r="T13" s="25">
        <f>-(-84+S13)*100</f>
        <v>62.999999999999545</v>
      </c>
      <c r="U13" s="26">
        <f t="shared" si="6"/>
        <v>487.99999999999955</v>
      </c>
      <c r="V13" s="7"/>
      <c r="W13" s="29">
        <f t="shared" si="7"/>
        <v>662.9999999999995</v>
      </c>
    </row>
    <row r="14" spans="1:23" ht="19.5" thickBot="1">
      <c r="A14" s="12">
        <f t="shared" si="8"/>
        <v>10</v>
      </c>
      <c r="B14" s="34">
        <v>96</v>
      </c>
      <c r="C14" s="43" t="s">
        <v>62</v>
      </c>
      <c r="D14" s="43" t="s">
        <v>97</v>
      </c>
      <c r="E14" s="39" t="s">
        <v>128</v>
      </c>
      <c r="F14" s="42">
        <v>2006</v>
      </c>
      <c r="G14" s="31">
        <v>50</v>
      </c>
      <c r="H14" s="25">
        <f t="shared" si="0"/>
        <v>175</v>
      </c>
      <c r="I14" s="31">
        <v>11</v>
      </c>
      <c r="J14" s="25">
        <f t="shared" si="1"/>
        <v>0</v>
      </c>
      <c r="K14" s="25"/>
      <c r="L14" s="14">
        <f t="shared" si="2"/>
        <v>175</v>
      </c>
      <c r="M14" s="14"/>
      <c r="N14" s="32">
        <v>47</v>
      </c>
      <c r="O14" s="25">
        <f t="shared" si="3"/>
        <v>200</v>
      </c>
      <c r="P14" s="32">
        <v>14</v>
      </c>
      <c r="Q14" s="25">
        <f t="shared" si="4"/>
        <v>0</v>
      </c>
      <c r="R14" s="25"/>
      <c r="S14" s="33">
        <v>87.5</v>
      </c>
      <c r="T14" s="25">
        <f t="shared" si="5"/>
        <v>350</v>
      </c>
      <c r="U14" s="26">
        <f t="shared" si="6"/>
        <v>550</v>
      </c>
      <c r="V14" s="7"/>
      <c r="W14" s="29">
        <f t="shared" si="7"/>
        <v>725</v>
      </c>
    </row>
    <row r="15" spans="1:23" ht="19.5" thickBot="1">
      <c r="A15" s="12">
        <f t="shared" si="8"/>
        <v>11</v>
      </c>
      <c r="B15" s="34">
        <v>105</v>
      </c>
      <c r="C15" s="36" t="s">
        <v>67</v>
      </c>
      <c r="D15" s="43" t="s">
        <v>101</v>
      </c>
      <c r="E15" s="35" t="s">
        <v>121</v>
      </c>
      <c r="F15" s="40">
        <v>1975</v>
      </c>
      <c r="G15" s="31">
        <v>52</v>
      </c>
      <c r="H15" s="25">
        <f t="shared" si="0"/>
        <v>125</v>
      </c>
      <c r="I15" s="31">
        <v>7</v>
      </c>
      <c r="J15" s="25">
        <f t="shared" si="1"/>
        <v>400</v>
      </c>
      <c r="K15" s="25"/>
      <c r="L15" s="14">
        <f t="shared" si="2"/>
        <v>525</v>
      </c>
      <c r="M15" s="14"/>
      <c r="N15" s="32">
        <v>49</v>
      </c>
      <c r="O15" s="25">
        <f t="shared" si="3"/>
        <v>150</v>
      </c>
      <c r="P15" s="32">
        <v>13</v>
      </c>
      <c r="Q15" s="25">
        <f t="shared" si="4"/>
        <v>100</v>
      </c>
      <c r="R15" s="25"/>
      <c r="S15" s="33">
        <v>84</v>
      </c>
      <c r="T15" s="25">
        <f t="shared" si="5"/>
        <v>0</v>
      </c>
      <c r="U15" s="26">
        <f t="shared" si="6"/>
        <v>250</v>
      </c>
      <c r="V15" s="7"/>
      <c r="W15" s="29">
        <f t="shared" si="7"/>
        <v>775</v>
      </c>
    </row>
    <row r="16" spans="1:23" s="16" customFormat="1" ht="19.5" customHeight="1" thickBot="1">
      <c r="A16" s="12">
        <f t="shared" si="8"/>
        <v>12</v>
      </c>
      <c r="B16" s="34">
        <v>80</v>
      </c>
      <c r="C16" s="36" t="s">
        <v>55</v>
      </c>
      <c r="D16" s="43" t="s">
        <v>90</v>
      </c>
      <c r="E16" s="37" t="s">
        <v>124</v>
      </c>
      <c r="F16" s="41">
        <v>1972</v>
      </c>
      <c r="G16" s="31">
        <v>43</v>
      </c>
      <c r="H16" s="25">
        <f t="shared" si="0"/>
        <v>350</v>
      </c>
      <c r="I16" s="31">
        <v>9</v>
      </c>
      <c r="J16" s="25">
        <f t="shared" si="1"/>
        <v>200</v>
      </c>
      <c r="K16" s="25"/>
      <c r="L16" s="14">
        <f t="shared" si="2"/>
        <v>550</v>
      </c>
      <c r="M16" s="14"/>
      <c r="N16" s="32">
        <v>50</v>
      </c>
      <c r="O16" s="25">
        <f t="shared" si="3"/>
        <v>125</v>
      </c>
      <c r="P16" s="32">
        <v>14</v>
      </c>
      <c r="Q16" s="25">
        <f t="shared" si="4"/>
        <v>0</v>
      </c>
      <c r="R16" s="25"/>
      <c r="S16" s="33">
        <v>85.95</v>
      </c>
      <c r="T16" s="25">
        <f t="shared" si="5"/>
        <v>195.00000000000028</v>
      </c>
      <c r="U16" s="26">
        <f t="shared" si="6"/>
        <v>320.0000000000003</v>
      </c>
      <c r="V16" s="7"/>
      <c r="W16" s="29">
        <f t="shared" si="7"/>
        <v>870.0000000000002</v>
      </c>
    </row>
    <row r="17" spans="1:23" ht="19.5" thickBot="1">
      <c r="A17" s="12">
        <f t="shared" si="8"/>
        <v>13</v>
      </c>
      <c r="B17" s="34">
        <v>101</v>
      </c>
      <c r="C17" s="43" t="s">
        <v>65</v>
      </c>
      <c r="D17" s="43" t="s">
        <v>65</v>
      </c>
      <c r="E17" s="37" t="s">
        <v>129</v>
      </c>
      <c r="F17" s="41">
        <v>1972</v>
      </c>
      <c r="G17" s="31">
        <v>39</v>
      </c>
      <c r="H17" s="25">
        <f t="shared" si="0"/>
        <v>450</v>
      </c>
      <c r="I17" s="31">
        <v>9</v>
      </c>
      <c r="J17" s="25">
        <f t="shared" si="1"/>
        <v>200</v>
      </c>
      <c r="K17" s="25"/>
      <c r="L17" s="14">
        <f t="shared" si="2"/>
        <v>650</v>
      </c>
      <c r="M17" s="14"/>
      <c r="N17" s="32">
        <v>51</v>
      </c>
      <c r="O17" s="25">
        <f t="shared" si="3"/>
        <v>100</v>
      </c>
      <c r="P17" s="32">
        <v>14</v>
      </c>
      <c r="Q17" s="25">
        <f t="shared" si="4"/>
        <v>0</v>
      </c>
      <c r="R17" s="25"/>
      <c r="S17" s="33">
        <v>85.87</v>
      </c>
      <c r="T17" s="25">
        <f t="shared" si="5"/>
        <v>187.00000000000045</v>
      </c>
      <c r="U17" s="26">
        <f t="shared" si="6"/>
        <v>287.00000000000045</v>
      </c>
      <c r="V17" s="7"/>
      <c r="W17" s="29">
        <f t="shared" si="7"/>
        <v>937.0000000000005</v>
      </c>
    </row>
    <row r="18" spans="1:23" ht="19.5" thickBot="1">
      <c r="A18" s="12">
        <f t="shared" si="8"/>
        <v>14</v>
      </c>
      <c r="B18" s="34">
        <v>90</v>
      </c>
      <c r="C18" s="36" t="s">
        <v>58</v>
      </c>
      <c r="D18" s="36" t="s">
        <v>93</v>
      </c>
      <c r="E18" s="36" t="s">
        <v>119</v>
      </c>
      <c r="F18" s="40">
        <v>1970</v>
      </c>
      <c r="G18" s="31">
        <v>47</v>
      </c>
      <c r="H18" s="25">
        <f t="shared" si="0"/>
        <v>250</v>
      </c>
      <c r="I18" s="31">
        <v>9</v>
      </c>
      <c r="J18" s="25">
        <f t="shared" si="1"/>
        <v>200</v>
      </c>
      <c r="K18" s="25"/>
      <c r="L18" s="14">
        <f t="shared" si="2"/>
        <v>450</v>
      </c>
      <c r="M18" s="14"/>
      <c r="N18" s="32">
        <v>50</v>
      </c>
      <c r="O18" s="25">
        <f t="shared" si="3"/>
        <v>125</v>
      </c>
      <c r="P18" s="32">
        <v>14</v>
      </c>
      <c r="Q18" s="25">
        <f t="shared" si="4"/>
        <v>0</v>
      </c>
      <c r="R18" s="25"/>
      <c r="S18" s="33">
        <v>88</v>
      </c>
      <c r="T18" s="25">
        <f t="shared" si="5"/>
        <v>400</v>
      </c>
      <c r="U18" s="26">
        <f t="shared" si="6"/>
        <v>525</v>
      </c>
      <c r="V18" s="7"/>
      <c r="W18" s="29">
        <f t="shared" si="7"/>
        <v>975</v>
      </c>
    </row>
    <row r="19" spans="1:23" ht="19.5" thickBot="1">
      <c r="A19" s="12">
        <f t="shared" si="8"/>
        <v>15</v>
      </c>
      <c r="B19" s="34">
        <v>49</v>
      </c>
      <c r="C19" s="43" t="s">
        <v>42</v>
      </c>
      <c r="D19" s="43" t="s">
        <v>80</v>
      </c>
      <c r="E19" s="39" t="s">
        <v>113</v>
      </c>
      <c r="F19" s="42">
        <v>1968</v>
      </c>
      <c r="G19" s="31">
        <v>50</v>
      </c>
      <c r="H19" s="25">
        <f t="shared" si="0"/>
        <v>175</v>
      </c>
      <c r="I19" s="31">
        <v>9</v>
      </c>
      <c r="J19" s="25">
        <f t="shared" si="1"/>
        <v>200</v>
      </c>
      <c r="K19" s="25"/>
      <c r="L19" s="14">
        <f t="shared" si="2"/>
        <v>375</v>
      </c>
      <c r="M19" s="14"/>
      <c r="N19" s="32">
        <v>31</v>
      </c>
      <c r="O19" s="25">
        <f t="shared" si="3"/>
        <v>600</v>
      </c>
      <c r="P19" s="32">
        <v>14</v>
      </c>
      <c r="Q19" s="25">
        <f t="shared" si="4"/>
        <v>0</v>
      </c>
      <c r="R19" s="25"/>
      <c r="S19" s="33">
        <v>84.5</v>
      </c>
      <c r="T19" s="25">
        <f t="shared" si="5"/>
        <v>50</v>
      </c>
      <c r="U19" s="26">
        <f t="shared" si="6"/>
        <v>650</v>
      </c>
      <c r="V19" s="7"/>
      <c r="W19" s="29">
        <f t="shared" si="7"/>
        <v>1025</v>
      </c>
    </row>
    <row r="20" spans="1:23" ht="19.5" thickBot="1">
      <c r="A20" s="12">
        <f t="shared" si="8"/>
        <v>16</v>
      </c>
      <c r="B20" s="34">
        <v>45</v>
      </c>
      <c r="C20" s="36" t="s">
        <v>38</v>
      </c>
      <c r="D20" s="36" t="s">
        <v>78</v>
      </c>
      <c r="E20" s="35" t="s">
        <v>109</v>
      </c>
      <c r="F20" s="40">
        <v>1963</v>
      </c>
      <c r="G20" s="31">
        <v>49</v>
      </c>
      <c r="H20" s="25">
        <f t="shared" si="0"/>
        <v>200</v>
      </c>
      <c r="I20" s="31">
        <v>10</v>
      </c>
      <c r="J20" s="25">
        <f t="shared" si="1"/>
        <v>100</v>
      </c>
      <c r="K20" s="25"/>
      <c r="L20" s="14">
        <f t="shared" si="2"/>
        <v>300</v>
      </c>
      <c r="M20" s="14"/>
      <c r="N20" s="44">
        <v>49</v>
      </c>
      <c r="O20" s="25">
        <f t="shared" si="3"/>
        <v>150</v>
      </c>
      <c r="P20" s="32">
        <v>14</v>
      </c>
      <c r="Q20" s="25">
        <f t="shared" si="4"/>
        <v>0</v>
      </c>
      <c r="R20" s="25"/>
      <c r="S20" s="33">
        <v>90.34</v>
      </c>
      <c r="T20" s="25">
        <f t="shared" si="5"/>
        <v>634.0000000000003</v>
      </c>
      <c r="U20" s="26">
        <f t="shared" si="6"/>
        <v>784.0000000000003</v>
      </c>
      <c r="V20" s="7"/>
      <c r="W20" s="29">
        <f t="shared" si="7"/>
        <v>1084.0000000000005</v>
      </c>
    </row>
    <row r="21" spans="1:23" ht="19.5" thickBot="1">
      <c r="A21" s="12">
        <f t="shared" si="8"/>
        <v>17</v>
      </c>
      <c r="B21" s="34">
        <v>87</v>
      </c>
      <c r="C21" s="36" t="s">
        <v>56</v>
      </c>
      <c r="D21" s="36" t="s">
        <v>91</v>
      </c>
      <c r="E21" s="37" t="s">
        <v>24</v>
      </c>
      <c r="F21" s="41">
        <v>1969</v>
      </c>
      <c r="G21" s="31">
        <v>51</v>
      </c>
      <c r="H21" s="25">
        <f t="shared" si="0"/>
        <v>150</v>
      </c>
      <c r="I21" s="31">
        <v>10</v>
      </c>
      <c r="J21" s="25">
        <f t="shared" si="1"/>
        <v>100</v>
      </c>
      <c r="K21" s="25"/>
      <c r="L21" s="14">
        <f t="shared" si="2"/>
        <v>250</v>
      </c>
      <c r="M21" s="14"/>
      <c r="N21" s="32">
        <v>49</v>
      </c>
      <c r="O21" s="25">
        <f t="shared" si="3"/>
        <v>150</v>
      </c>
      <c r="P21" s="32">
        <v>14</v>
      </c>
      <c r="Q21" s="25">
        <f t="shared" si="4"/>
        <v>0</v>
      </c>
      <c r="R21" s="25"/>
      <c r="S21" s="33">
        <v>91</v>
      </c>
      <c r="T21" s="25">
        <f t="shared" si="5"/>
        <v>700</v>
      </c>
      <c r="U21" s="26">
        <f t="shared" si="6"/>
        <v>850</v>
      </c>
      <c r="V21" s="7"/>
      <c r="W21" s="29">
        <f t="shared" si="7"/>
        <v>1100</v>
      </c>
    </row>
    <row r="22" spans="1:23" ht="19.5" thickBot="1">
      <c r="A22" s="12">
        <f t="shared" si="8"/>
        <v>18</v>
      </c>
      <c r="B22" s="34">
        <v>53</v>
      </c>
      <c r="C22" s="43" t="s">
        <v>46</v>
      </c>
      <c r="D22" s="43" t="s">
        <v>83</v>
      </c>
      <c r="E22" s="37" t="s">
        <v>117</v>
      </c>
      <c r="F22" s="41">
        <v>1961</v>
      </c>
      <c r="G22" s="31">
        <v>44</v>
      </c>
      <c r="H22" s="25">
        <f t="shared" si="0"/>
        <v>325</v>
      </c>
      <c r="I22" s="31">
        <v>9</v>
      </c>
      <c r="J22" s="25">
        <f t="shared" si="1"/>
        <v>200</v>
      </c>
      <c r="K22" s="25"/>
      <c r="L22" s="14">
        <f t="shared" si="2"/>
        <v>525</v>
      </c>
      <c r="M22" s="14"/>
      <c r="N22" s="32">
        <v>45</v>
      </c>
      <c r="O22" s="25">
        <f t="shared" si="3"/>
        <v>250</v>
      </c>
      <c r="P22" s="32">
        <v>14</v>
      </c>
      <c r="Q22" s="25">
        <f t="shared" si="4"/>
        <v>0</v>
      </c>
      <c r="R22" s="25"/>
      <c r="S22" s="33">
        <v>87.5</v>
      </c>
      <c r="T22" s="25">
        <f t="shared" si="5"/>
        <v>350</v>
      </c>
      <c r="U22" s="26">
        <f t="shared" si="6"/>
        <v>600</v>
      </c>
      <c r="V22" s="7"/>
      <c r="W22" s="29">
        <f t="shared" si="7"/>
        <v>1125</v>
      </c>
    </row>
    <row r="23" spans="1:23" ht="19.5" thickBot="1">
      <c r="A23" s="12">
        <f t="shared" si="8"/>
        <v>19</v>
      </c>
      <c r="B23" s="34">
        <v>79</v>
      </c>
      <c r="C23" s="36" t="s">
        <v>54</v>
      </c>
      <c r="D23" s="36" t="s">
        <v>89</v>
      </c>
      <c r="E23" s="35" t="s">
        <v>123</v>
      </c>
      <c r="F23" s="40">
        <v>1973</v>
      </c>
      <c r="G23" s="31">
        <v>51</v>
      </c>
      <c r="H23" s="25">
        <f t="shared" si="0"/>
        <v>150</v>
      </c>
      <c r="I23" s="31">
        <v>9</v>
      </c>
      <c r="J23" s="25">
        <f t="shared" si="1"/>
        <v>200</v>
      </c>
      <c r="K23" s="25"/>
      <c r="L23" s="14">
        <f t="shared" si="2"/>
        <v>350</v>
      </c>
      <c r="M23" s="14"/>
      <c r="N23" s="32">
        <v>45</v>
      </c>
      <c r="O23" s="25">
        <f t="shared" si="3"/>
        <v>250</v>
      </c>
      <c r="P23" s="32">
        <v>14</v>
      </c>
      <c r="Q23" s="25">
        <f t="shared" si="4"/>
        <v>0</v>
      </c>
      <c r="R23" s="25"/>
      <c r="S23" s="33">
        <v>78.67</v>
      </c>
      <c r="T23" s="25">
        <f>-(-84+S23)*100</f>
        <v>532.9999999999998</v>
      </c>
      <c r="U23" s="26">
        <f t="shared" si="6"/>
        <v>782.9999999999998</v>
      </c>
      <c r="V23" s="7"/>
      <c r="W23" s="29">
        <f t="shared" si="7"/>
        <v>1132.9999999999998</v>
      </c>
    </row>
    <row r="24" spans="1:23" ht="19.5" thickBot="1">
      <c r="A24" s="12">
        <f t="shared" si="8"/>
        <v>20</v>
      </c>
      <c r="B24" s="34">
        <v>51</v>
      </c>
      <c r="C24" s="43" t="s">
        <v>44</v>
      </c>
      <c r="D24" s="43" t="s">
        <v>82</v>
      </c>
      <c r="E24" s="35" t="s">
        <v>115</v>
      </c>
      <c r="F24" s="40">
        <v>1957</v>
      </c>
      <c r="G24" s="31">
        <v>34</v>
      </c>
      <c r="H24" s="25">
        <f t="shared" si="0"/>
        <v>575</v>
      </c>
      <c r="I24" s="31">
        <v>10</v>
      </c>
      <c r="J24" s="25">
        <f t="shared" si="1"/>
        <v>100</v>
      </c>
      <c r="K24" s="25"/>
      <c r="L24" s="14">
        <f t="shared" si="2"/>
        <v>675</v>
      </c>
      <c r="M24" s="14"/>
      <c r="N24" s="32">
        <v>47</v>
      </c>
      <c r="O24" s="25">
        <f t="shared" si="3"/>
        <v>200</v>
      </c>
      <c r="P24" s="32">
        <v>14</v>
      </c>
      <c r="Q24" s="25">
        <f t="shared" si="4"/>
        <v>0</v>
      </c>
      <c r="R24" s="25"/>
      <c r="S24" s="33">
        <v>81.09</v>
      </c>
      <c r="T24" s="25">
        <f>-(-84+S24)*100</f>
        <v>290.99999999999966</v>
      </c>
      <c r="U24" s="26">
        <f t="shared" si="6"/>
        <v>490.99999999999966</v>
      </c>
      <c r="V24" s="7"/>
      <c r="W24" s="29">
        <f t="shared" si="7"/>
        <v>1165.9999999999995</v>
      </c>
    </row>
    <row r="25" spans="1:23" ht="19.5" thickBot="1">
      <c r="A25" s="12">
        <f t="shared" si="8"/>
        <v>21</v>
      </c>
      <c r="B25" s="34">
        <v>47</v>
      </c>
      <c r="C25" s="36" t="s">
        <v>40</v>
      </c>
      <c r="D25" s="36" t="s">
        <v>40</v>
      </c>
      <c r="E25" s="35" t="s">
        <v>111</v>
      </c>
      <c r="F25" s="40">
        <v>1972</v>
      </c>
      <c r="G25" s="31">
        <v>55</v>
      </c>
      <c r="H25" s="25">
        <f t="shared" si="0"/>
        <v>50</v>
      </c>
      <c r="I25" s="31">
        <v>11</v>
      </c>
      <c r="J25" s="25">
        <f t="shared" si="1"/>
        <v>0</v>
      </c>
      <c r="K25" s="25"/>
      <c r="L25" s="14">
        <f t="shared" si="2"/>
        <v>50</v>
      </c>
      <c r="M25" s="14"/>
      <c r="N25" s="32">
        <v>45</v>
      </c>
      <c r="O25" s="25">
        <f t="shared" si="3"/>
        <v>250</v>
      </c>
      <c r="P25" s="32">
        <v>14</v>
      </c>
      <c r="Q25" s="25">
        <f t="shared" si="4"/>
        <v>0</v>
      </c>
      <c r="R25" s="25"/>
      <c r="S25" s="33">
        <v>93</v>
      </c>
      <c r="T25" s="25">
        <f t="shared" si="5"/>
        <v>900</v>
      </c>
      <c r="U25" s="26">
        <f t="shared" si="6"/>
        <v>1150</v>
      </c>
      <c r="V25" s="7"/>
      <c r="W25" s="29">
        <f t="shared" si="7"/>
        <v>1200</v>
      </c>
    </row>
    <row r="26" spans="1:23" ht="19.5" thickBot="1">
      <c r="A26" s="12">
        <f t="shared" si="8"/>
        <v>22</v>
      </c>
      <c r="B26" s="34">
        <v>55</v>
      </c>
      <c r="C26" s="36" t="s">
        <v>48</v>
      </c>
      <c r="D26" s="36" t="s">
        <v>84</v>
      </c>
      <c r="E26" s="35" t="s">
        <v>118</v>
      </c>
      <c r="F26" s="40">
        <v>1968</v>
      </c>
      <c r="G26" s="31">
        <v>49</v>
      </c>
      <c r="H26" s="25">
        <f t="shared" si="0"/>
        <v>200</v>
      </c>
      <c r="I26" s="31">
        <v>10</v>
      </c>
      <c r="J26" s="25">
        <f t="shared" si="1"/>
        <v>100</v>
      </c>
      <c r="K26" s="25"/>
      <c r="L26" s="14">
        <f t="shared" si="2"/>
        <v>300</v>
      </c>
      <c r="M26" s="14"/>
      <c r="N26" s="32">
        <v>45</v>
      </c>
      <c r="O26" s="25">
        <f t="shared" si="3"/>
        <v>250</v>
      </c>
      <c r="P26" s="32">
        <v>12</v>
      </c>
      <c r="Q26" s="25">
        <f t="shared" si="4"/>
        <v>200</v>
      </c>
      <c r="R26" s="25"/>
      <c r="S26" s="33">
        <v>89.665</v>
      </c>
      <c r="T26" s="25">
        <f t="shared" si="5"/>
        <v>566.5000000000007</v>
      </c>
      <c r="U26" s="26">
        <f t="shared" si="6"/>
        <v>1016.5000000000007</v>
      </c>
      <c r="V26" s="7"/>
      <c r="W26" s="29">
        <f t="shared" si="7"/>
        <v>1316.5000000000007</v>
      </c>
    </row>
    <row r="27" spans="1:23" ht="19.5" thickBot="1">
      <c r="A27" s="12">
        <f t="shared" si="8"/>
        <v>23</v>
      </c>
      <c r="B27" s="34">
        <v>44</v>
      </c>
      <c r="C27" s="36" t="s">
        <v>37</v>
      </c>
      <c r="D27" s="36" t="s">
        <v>37</v>
      </c>
      <c r="E27" s="37" t="s">
        <v>108</v>
      </c>
      <c r="F27" s="41">
        <v>1969</v>
      </c>
      <c r="G27" s="31">
        <v>47</v>
      </c>
      <c r="H27" s="25">
        <f t="shared" si="0"/>
        <v>250</v>
      </c>
      <c r="I27" s="31">
        <v>11</v>
      </c>
      <c r="J27" s="25">
        <f t="shared" si="1"/>
        <v>0</v>
      </c>
      <c r="K27" s="25"/>
      <c r="L27" s="14">
        <f t="shared" si="2"/>
        <v>250</v>
      </c>
      <c r="M27" s="14"/>
      <c r="N27" s="32">
        <v>43</v>
      </c>
      <c r="O27" s="25">
        <f t="shared" si="3"/>
        <v>300</v>
      </c>
      <c r="P27" s="32">
        <v>14</v>
      </c>
      <c r="Q27" s="25">
        <f t="shared" si="4"/>
        <v>0</v>
      </c>
      <c r="R27" s="25"/>
      <c r="S27" s="33">
        <v>74.3</v>
      </c>
      <c r="T27" s="25">
        <f>-(-84+S27)*100</f>
        <v>970.0000000000002</v>
      </c>
      <c r="U27" s="26">
        <f t="shared" si="6"/>
        <v>1270.0000000000002</v>
      </c>
      <c r="V27" s="7"/>
      <c r="W27" s="29">
        <f t="shared" si="7"/>
        <v>1520.0000000000002</v>
      </c>
    </row>
    <row r="28" spans="1:23" ht="19.5" thickBot="1">
      <c r="A28" s="12">
        <f t="shared" si="8"/>
        <v>24</v>
      </c>
      <c r="B28" s="34">
        <v>38</v>
      </c>
      <c r="C28" s="43" t="s">
        <v>31</v>
      </c>
      <c r="D28" s="36" t="s">
        <v>72</v>
      </c>
      <c r="E28" s="37" t="s">
        <v>18</v>
      </c>
      <c r="F28" s="41">
        <v>1973</v>
      </c>
      <c r="G28" s="31">
        <v>41</v>
      </c>
      <c r="H28" s="25">
        <f t="shared" si="0"/>
        <v>400</v>
      </c>
      <c r="I28" s="31">
        <v>8</v>
      </c>
      <c r="J28" s="25">
        <f t="shared" si="1"/>
        <v>300</v>
      </c>
      <c r="K28" s="25"/>
      <c r="L28" s="14">
        <f t="shared" si="2"/>
        <v>700</v>
      </c>
      <c r="M28" s="14"/>
      <c r="N28" s="32">
        <v>44</v>
      </c>
      <c r="O28" s="25">
        <f t="shared" si="3"/>
        <v>275</v>
      </c>
      <c r="P28" s="32">
        <v>12</v>
      </c>
      <c r="Q28" s="25">
        <f t="shared" si="4"/>
        <v>200</v>
      </c>
      <c r="R28" s="25"/>
      <c r="S28" s="33">
        <v>80.5</v>
      </c>
      <c r="T28" s="25">
        <f>-(-84+S28)*100</f>
        <v>350</v>
      </c>
      <c r="U28" s="26">
        <f t="shared" si="6"/>
        <v>825</v>
      </c>
      <c r="V28" s="7"/>
      <c r="W28" s="29">
        <f t="shared" si="7"/>
        <v>1525</v>
      </c>
    </row>
    <row r="29" spans="1:23" ht="19.5" thickBot="1">
      <c r="A29" s="12">
        <f t="shared" si="8"/>
        <v>25</v>
      </c>
      <c r="B29" s="34">
        <v>98</v>
      </c>
      <c r="C29" s="43" t="s">
        <v>63</v>
      </c>
      <c r="D29" s="43" t="s">
        <v>98</v>
      </c>
      <c r="E29" s="37" t="s">
        <v>19</v>
      </c>
      <c r="F29" s="41">
        <v>1967</v>
      </c>
      <c r="G29" s="31">
        <v>33</v>
      </c>
      <c r="H29" s="25">
        <f t="shared" si="0"/>
        <v>600</v>
      </c>
      <c r="I29" s="31">
        <v>6</v>
      </c>
      <c r="J29" s="25">
        <f t="shared" si="1"/>
        <v>500</v>
      </c>
      <c r="K29" s="25"/>
      <c r="L29" s="14">
        <f t="shared" si="2"/>
        <v>1100</v>
      </c>
      <c r="M29" s="14"/>
      <c r="N29" s="32">
        <v>51</v>
      </c>
      <c r="O29" s="25">
        <f t="shared" si="3"/>
        <v>100</v>
      </c>
      <c r="P29" s="32">
        <v>14</v>
      </c>
      <c r="Q29" s="25">
        <f t="shared" si="4"/>
        <v>0</v>
      </c>
      <c r="R29" s="25"/>
      <c r="S29" s="33">
        <v>89.83</v>
      </c>
      <c r="T29" s="25">
        <f t="shared" si="5"/>
        <v>582.9999999999998</v>
      </c>
      <c r="U29" s="26">
        <f t="shared" si="6"/>
        <v>682.9999999999998</v>
      </c>
      <c r="V29" s="7"/>
      <c r="W29" s="29">
        <f t="shared" si="7"/>
        <v>1782.9999999999998</v>
      </c>
    </row>
    <row r="30" spans="1:23" ht="19.5" thickBot="1">
      <c r="A30" s="12">
        <f t="shared" si="8"/>
        <v>26</v>
      </c>
      <c r="B30" s="34">
        <v>65</v>
      </c>
      <c r="C30" s="36" t="s">
        <v>50</v>
      </c>
      <c r="D30" s="36" t="s">
        <v>86</v>
      </c>
      <c r="E30" s="35" t="s">
        <v>120</v>
      </c>
      <c r="F30" s="40">
        <v>1976</v>
      </c>
      <c r="G30" s="31">
        <v>41</v>
      </c>
      <c r="H30" s="25">
        <f t="shared" si="0"/>
        <v>400</v>
      </c>
      <c r="I30" s="31">
        <v>9</v>
      </c>
      <c r="J30" s="25">
        <f t="shared" si="1"/>
        <v>200</v>
      </c>
      <c r="K30" s="25"/>
      <c r="L30" s="14">
        <f t="shared" si="2"/>
        <v>600</v>
      </c>
      <c r="M30" s="14"/>
      <c r="N30" s="32">
        <v>37</v>
      </c>
      <c r="O30" s="25">
        <f t="shared" si="3"/>
        <v>450</v>
      </c>
      <c r="P30" s="32">
        <v>12</v>
      </c>
      <c r="Q30" s="25">
        <f t="shared" si="4"/>
        <v>200</v>
      </c>
      <c r="R30" s="25"/>
      <c r="S30" s="33">
        <v>89.35</v>
      </c>
      <c r="T30" s="25">
        <f t="shared" si="5"/>
        <v>534.9999999999994</v>
      </c>
      <c r="U30" s="26">
        <f t="shared" si="6"/>
        <v>1184.9999999999995</v>
      </c>
      <c r="V30" s="7"/>
      <c r="W30" s="29">
        <f t="shared" si="7"/>
        <v>1784.9999999999995</v>
      </c>
    </row>
    <row r="31" spans="1:23" ht="19.5" thickBot="1">
      <c r="A31" s="12">
        <f t="shared" si="8"/>
        <v>27</v>
      </c>
      <c r="B31" s="34">
        <v>39</v>
      </c>
      <c r="C31" s="43" t="s">
        <v>32</v>
      </c>
      <c r="D31" s="43" t="s">
        <v>73</v>
      </c>
      <c r="E31" s="35" t="s">
        <v>106</v>
      </c>
      <c r="F31" s="40">
        <v>1968</v>
      </c>
      <c r="G31" s="31">
        <v>32</v>
      </c>
      <c r="H31" s="25">
        <f t="shared" si="0"/>
        <v>625</v>
      </c>
      <c r="I31" s="31">
        <v>8</v>
      </c>
      <c r="J31" s="25">
        <f t="shared" si="1"/>
        <v>300</v>
      </c>
      <c r="K31" s="25"/>
      <c r="L31" s="14">
        <f t="shared" si="2"/>
        <v>925</v>
      </c>
      <c r="M31" s="14"/>
      <c r="N31" s="32">
        <v>42</v>
      </c>
      <c r="O31" s="25">
        <f t="shared" si="3"/>
        <v>325</v>
      </c>
      <c r="P31" s="32">
        <v>12</v>
      </c>
      <c r="Q31" s="25">
        <f t="shared" si="4"/>
        <v>200</v>
      </c>
      <c r="R31" s="25"/>
      <c r="S31" s="33">
        <v>80.42</v>
      </c>
      <c r="T31" s="25">
        <f>-(-84+S31)*100</f>
        <v>357.99999999999983</v>
      </c>
      <c r="U31" s="26">
        <f t="shared" si="6"/>
        <v>882.9999999999998</v>
      </c>
      <c r="V31" s="7"/>
      <c r="W31" s="29">
        <f t="shared" si="7"/>
        <v>1807.9999999999998</v>
      </c>
    </row>
    <row r="32" spans="1:23" ht="19.5" thickBot="1">
      <c r="A32" s="12">
        <f t="shared" si="8"/>
        <v>28</v>
      </c>
      <c r="B32" s="34">
        <v>19</v>
      </c>
      <c r="C32" s="43" t="s">
        <v>27</v>
      </c>
      <c r="D32" s="43" t="s">
        <v>69</v>
      </c>
      <c r="E32" s="37" t="s">
        <v>103</v>
      </c>
      <c r="F32" s="41">
        <v>1978</v>
      </c>
      <c r="G32" s="31">
        <v>46</v>
      </c>
      <c r="H32" s="25">
        <f t="shared" si="0"/>
        <v>275</v>
      </c>
      <c r="I32" s="31">
        <v>8</v>
      </c>
      <c r="J32" s="25">
        <f t="shared" si="1"/>
        <v>300</v>
      </c>
      <c r="K32" s="25"/>
      <c r="L32" s="14">
        <f t="shared" si="2"/>
        <v>575</v>
      </c>
      <c r="M32" s="14"/>
      <c r="N32" s="32">
        <v>51</v>
      </c>
      <c r="O32" s="25">
        <f t="shared" si="3"/>
        <v>100</v>
      </c>
      <c r="P32" s="32">
        <v>14</v>
      </c>
      <c r="Q32" s="25">
        <f t="shared" si="4"/>
        <v>0</v>
      </c>
      <c r="R32" s="25"/>
      <c r="S32" s="33">
        <v>95.5</v>
      </c>
      <c r="T32" s="25">
        <f t="shared" si="5"/>
        <v>1150</v>
      </c>
      <c r="U32" s="26">
        <f t="shared" si="6"/>
        <v>1250</v>
      </c>
      <c r="V32" s="28"/>
      <c r="W32" s="29">
        <f t="shared" si="7"/>
        <v>1825</v>
      </c>
    </row>
    <row r="33" spans="1:23" ht="19.5" thickBot="1">
      <c r="A33" s="12">
        <f t="shared" si="8"/>
        <v>29</v>
      </c>
      <c r="B33" s="34">
        <v>40</v>
      </c>
      <c r="C33" s="36" t="s">
        <v>33</v>
      </c>
      <c r="D33" s="36" t="s">
        <v>74</v>
      </c>
      <c r="E33" s="35" t="s">
        <v>18</v>
      </c>
      <c r="F33" s="40">
        <v>1970</v>
      </c>
      <c r="G33" s="31">
        <v>37</v>
      </c>
      <c r="H33" s="25">
        <f t="shared" si="0"/>
        <v>500</v>
      </c>
      <c r="I33" s="31">
        <v>6</v>
      </c>
      <c r="J33" s="25">
        <f t="shared" si="1"/>
        <v>500</v>
      </c>
      <c r="K33" s="25"/>
      <c r="L33" s="14">
        <f t="shared" si="2"/>
        <v>1000</v>
      </c>
      <c r="M33" s="14"/>
      <c r="N33" s="32">
        <v>46</v>
      </c>
      <c r="O33" s="25">
        <f t="shared" si="3"/>
        <v>225</v>
      </c>
      <c r="P33" s="32">
        <v>14</v>
      </c>
      <c r="Q33" s="25">
        <f t="shared" si="4"/>
        <v>0</v>
      </c>
      <c r="R33" s="25"/>
      <c r="S33" s="33">
        <v>90</v>
      </c>
      <c r="T33" s="25">
        <f t="shared" si="5"/>
        <v>600</v>
      </c>
      <c r="U33" s="26">
        <f t="shared" si="6"/>
        <v>825</v>
      </c>
      <c r="V33" s="7"/>
      <c r="W33" s="29">
        <f t="shared" si="7"/>
        <v>1825</v>
      </c>
    </row>
    <row r="34" spans="1:23" ht="19.5" thickBot="1">
      <c r="A34" s="12">
        <f t="shared" si="8"/>
        <v>30</v>
      </c>
      <c r="B34" s="34">
        <v>60</v>
      </c>
      <c r="C34" s="43" t="s">
        <v>15</v>
      </c>
      <c r="D34" s="43" t="s">
        <v>14</v>
      </c>
      <c r="E34" s="37" t="s">
        <v>22</v>
      </c>
      <c r="F34" s="41">
        <v>1972</v>
      </c>
      <c r="G34" s="31">
        <v>29</v>
      </c>
      <c r="H34" s="25">
        <f t="shared" si="0"/>
        <v>700</v>
      </c>
      <c r="I34" s="31">
        <v>8</v>
      </c>
      <c r="J34" s="25">
        <f t="shared" si="1"/>
        <v>300</v>
      </c>
      <c r="K34" s="25"/>
      <c r="L34" s="14">
        <f t="shared" si="2"/>
        <v>1000</v>
      </c>
      <c r="M34" s="14"/>
      <c r="N34" s="32">
        <v>40</v>
      </c>
      <c r="O34" s="25">
        <f t="shared" si="3"/>
        <v>375</v>
      </c>
      <c r="P34" s="32">
        <v>13</v>
      </c>
      <c r="Q34" s="25">
        <f t="shared" si="4"/>
        <v>100</v>
      </c>
      <c r="R34" s="25"/>
      <c r="S34" s="33">
        <v>87.81</v>
      </c>
      <c r="T34" s="25">
        <f t="shared" si="5"/>
        <v>381.0000000000002</v>
      </c>
      <c r="U34" s="26">
        <f t="shared" si="6"/>
        <v>856.0000000000002</v>
      </c>
      <c r="V34" s="13"/>
      <c r="W34" s="29">
        <f t="shared" si="7"/>
        <v>1856.0000000000002</v>
      </c>
    </row>
    <row r="35" spans="1:23" ht="19.5" thickBot="1">
      <c r="A35" s="12">
        <f t="shared" si="8"/>
        <v>31</v>
      </c>
      <c r="B35" s="34">
        <v>52</v>
      </c>
      <c r="C35" s="36" t="s">
        <v>45</v>
      </c>
      <c r="D35" s="36" t="s">
        <v>45</v>
      </c>
      <c r="E35" s="35" t="s">
        <v>116</v>
      </c>
      <c r="F35" s="40">
        <v>1956</v>
      </c>
      <c r="G35" s="31">
        <v>35</v>
      </c>
      <c r="H35" s="25">
        <f t="shared" si="0"/>
        <v>550</v>
      </c>
      <c r="I35" s="31">
        <v>6</v>
      </c>
      <c r="J35" s="25">
        <f t="shared" si="1"/>
        <v>500</v>
      </c>
      <c r="K35" s="25"/>
      <c r="L35" s="14">
        <f t="shared" si="2"/>
        <v>1050</v>
      </c>
      <c r="M35" s="14"/>
      <c r="N35" s="32">
        <v>33</v>
      </c>
      <c r="O35" s="25">
        <f t="shared" si="3"/>
        <v>550</v>
      </c>
      <c r="P35" s="32">
        <v>14</v>
      </c>
      <c r="Q35" s="25">
        <f t="shared" si="4"/>
        <v>0</v>
      </c>
      <c r="R35" s="25"/>
      <c r="S35" s="33">
        <v>80</v>
      </c>
      <c r="T35" s="25">
        <f>-(-84+S35)*100</f>
        <v>400</v>
      </c>
      <c r="U35" s="26">
        <f t="shared" si="6"/>
        <v>950</v>
      </c>
      <c r="V35" s="7"/>
      <c r="W35" s="29">
        <f t="shared" si="7"/>
        <v>2000</v>
      </c>
    </row>
    <row r="36" spans="1:23" ht="19.5" thickBot="1">
      <c r="A36" s="12">
        <f t="shared" si="8"/>
        <v>32</v>
      </c>
      <c r="B36" s="34">
        <v>42</v>
      </c>
      <c r="C36" s="36" t="s">
        <v>35</v>
      </c>
      <c r="D36" s="43" t="s">
        <v>76</v>
      </c>
      <c r="E36" s="35" t="s">
        <v>24</v>
      </c>
      <c r="F36" s="40">
        <v>1973</v>
      </c>
      <c r="G36" s="31">
        <v>49</v>
      </c>
      <c r="H36" s="25">
        <f t="shared" si="0"/>
        <v>200</v>
      </c>
      <c r="I36" s="31">
        <v>11</v>
      </c>
      <c r="J36" s="25">
        <f t="shared" si="1"/>
        <v>0</v>
      </c>
      <c r="K36" s="25"/>
      <c r="L36" s="14">
        <f t="shared" si="2"/>
        <v>200</v>
      </c>
      <c r="M36" s="14"/>
      <c r="N36" s="32">
        <v>45</v>
      </c>
      <c r="O36" s="25">
        <f t="shared" si="3"/>
        <v>250</v>
      </c>
      <c r="P36" s="32">
        <v>14</v>
      </c>
      <c r="Q36" s="25">
        <f t="shared" si="4"/>
        <v>0</v>
      </c>
      <c r="R36" s="25"/>
      <c r="S36" s="33">
        <v>100</v>
      </c>
      <c r="T36" s="25">
        <f t="shared" si="5"/>
        <v>1600</v>
      </c>
      <c r="U36" s="26">
        <f t="shared" si="6"/>
        <v>1850</v>
      </c>
      <c r="V36" s="7"/>
      <c r="W36" s="29">
        <f t="shared" si="7"/>
        <v>2050</v>
      </c>
    </row>
    <row r="37" spans="1:23" s="3" customFormat="1" ht="19.5" thickBot="1">
      <c r="A37" s="12">
        <f t="shared" si="8"/>
        <v>33</v>
      </c>
      <c r="B37" s="34">
        <v>67</v>
      </c>
      <c r="C37" s="36" t="s">
        <v>51</v>
      </c>
      <c r="D37" s="43" t="s">
        <v>87</v>
      </c>
      <c r="E37" s="37" t="s">
        <v>121</v>
      </c>
      <c r="F37" s="41">
        <v>1967</v>
      </c>
      <c r="G37" s="31">
        <v>48</v>
      </c>
      <c r="H37" s="25">
        <f t="shared" si="0"/>
        <v>225</v>
      </c>
      <c r="I37" s="31">
        <v>9</v>
      </c>
      <c r="J37" s="25">
        <f t="shared" si="1"/>
        <v>200</v>
      </c>
      <c r="K37" s="25"/>
      <c r="L37" s="14">
        <f t="shared" si="2"/>
        <v>425</v>
      </c>
      <c r="M37" s="14"/>
      <c r="N37" s="32">
        <v>47</v>
      </c>
      <c r="O37" s="25">
        <f t="shared" si="3"/>
        <v>200</v>
      </c>
      <c r="P37" s="32">
        <v>13</v>
      </c>
      <c r="Q37" s="25">
        <f t="shared" si="4"/>
        <v>100</v>
      </c>
      <c r="R37" s="25"/>
      <c r="S37" s="33">
        <v>98.4</v>
      </c>
      <c r="T37" s="25">
        <f t="shared" si="5"/>
        <v>1440.0000000000005</v>
      </c>
      <c r="U37" s="26">
        <f t="shared" si="6"/>
        <v>1740.0000000000005</v>
      </c>
      <c r="V37" s="7"/>
      <c r="W37" s="29">
        <f t="shared" si="7"/>
        <v>2165.0000000000005</v>
      </c>
    </row>
    <row r="38" spans="1:23" ht="19.5" thickBot="1">
      <c r="A38" s="12">
        <f t="shared" si="8"/>
        <v>34</v>
      </c>
      <c r="B38" s="34">
        <v>73</v>
      </c>
      <c r="C38" s="43" t="s">
        <v>52</v>
      </c>
      <c r="D38" s="43" t="s">
        <v>52</v>
      </c>
      <c r="E38" s="35" t="s">
        <v>122</v>
      </c>
      <c r="F38" s="40">
        <v>1976</v>
      </c>
      <c r="G38" s="31">
        <v>40</v>
      </c>
      <c r="H38" s="25">
        <f t="shared" si="0"/>
        <v>425</v>
      </c>
      <c r="I38" s="31">
        <v>6</v>
      </c>
      <c r="J38" s="25">
        <f t="shared" si="1"/>
        <v>500</v>
      </c>
      <c r="K38" s="25"/>
      <c r="L38" s="14">
        <f t="shared" si="2"/>
        <v>925</v>
      </c>
      <c r="M38" s="14"/>
      <c r="N38" s="32">
        <v>27</v>
      </c>
      <c r="O38" s="25">
        <f t="shared" si="3"/>
        <v>700</v>
      </c>
      <c r="P38" s="32">
        <v>10</v>
      </c>
      <c r="Q38" s="25">
        <f t="shared" si="4"/>
        <v>400</v>
      </c>
      <c r="R38" s="25"/>
      <c r="S38" s="33">
        <v>86.4</v>
      </c>
      <c r="T38" s="25">
        <f t="shared" si="5"/>
        <v>240.00000000000057</v>
      </c>
      <c r="U38" s="26">
        <f t="shared" si="6"/>
        <v>1340.0000000000005</v>
      </c>
      <c r="V38" s="7"/>
      <c r="W38" s="29">
        <f t="shared" si="7"/>
        <v>2265.0000000000005</v>
      </c>
    </row>
    <row r="39" spans="1:23" ht="19.5" thickBot="1">
      <c r="A39" s="12">
        <f t="shared" si="8"/>
        <v>35</v>
      </c>
      <c r="B39" s="34">
        <v>11</v>
      </c>
      <c r="C39" s="36" t="s">
        <v>26</v>
      </c>
      <c r="D39" s="36" t="s">
        <v>68</v>
      </c>
      <c r="E39" s="37" t="s">
        <v>102</v>
      </c>
      <c r="F39" s="41">
        <v>1969</v>
      </c>
      <c r="G39" s="31">
        <v>52</v>
      </c>
      <c r="H39" s="25">
        <f>+(57-G39)*25</f>
        <v>125</v>
      </c>
      <c r="I39" s="31">
        <v>10</v>
      </c>
      <c r="J39" s="25">
        <f>+(11-I39)*100</f>
        <v>100</v>
      </c>
      <c r="K39" s="25"/>
      <c r="L39" s="14">
        <f>+J39+H39+K39</f>
        <v>225</v>
      </c>
      <c r="M39" s="14"/>
      <c r="N39" s="32">
        <v>45</v>
      </c>
      <c r="O39" s="25">
        <f>+(55-N39)*25</f>
        <v>250</v>
      </c>
      <c r="P39" s="32">
        <v>13</v>
      </c>
      <c r="Q39" s="25">
        <f>+(14-P39)*100</f>
        <v>100</v>
      </c>
      <c r="R39" s="25"/>
      <c r="S39" s="33">
        <v>101.4</v>
      </c>
      <c r="T39" s="25">
        <f>+(-84+S39)*100</f>
        <v>1740.0000000000005</v>
      </c>
      <c r="U39" s="26">
        <f>+O39+Q39+R39+T39</f>
        <v>2090.0000000000005</v>
      </c>
      <c r="V39" s="28"/>
      <c r="W39" s="29">
        <f t="shared" si="7"/>
        <v>2315.0000000000005</v>
      </c>
    </row>
    <row r="40" spans="1:23" ht="19.5" thickBot="1">
      <c r="A40" s="12">
        <f t="shared" si="8"/>
        <v>36</v>
      </c>
      <c r="B40" s="34">
        <v>34</v>
      </c>
      <c r="C40" s="43" t="s">
        <v>28</v>
      </c>
      <c r="D40" s="43" t="s">
        <v>70</v>
      </c>
      <c r="E40" s="37" t="s">
        <v>104</v>
      </c>
      <c r="F40" s="41">
        <v>1968</v>
      </c>
      <c r="G40" s="31">
        <v>30</v>
      </c>
      <c r="H40" s="25">
        <f t="shared" si="0"/>
        <v>675</v>
      </c>
      <c r="I40" s="31">
        <v>7</v>
      </c>
      <c r="J40" s="25">
        <f t="shared" si="1"/>
        <v>400</v>
      </c>
      <c r="K40" s="25"/>
      <c r="L40" s="14">
        <f t="shared" si="2"/>
        <v>1075</v>
      </c>
      <c r="M40" s="14"/>
      <c r="N40" s="32">
        <v>40</v>
      </c>
      <c r="O40" s="25">
        <f t="shared" si="3"/>
        <v>375</v>
      </c>
      <c r="P40" s="32">
        <v>14</v>
      </c>
      <c r="Q40" s="25">
        <f t="shared" si="4"/>
        <v>0</v>
      </c>
      <c r="R40" s="25"/>
      <c r="S40" s="33">
        <v>95.71</v>
      </c>
      <c r="T40" s="25">
        <f t="shared" si="5"/>
        <v>1170.9999999999993</v>
      </c>
      <c r="U40" s="26">
        <f>+O40+Q40+R40+T40</f>
        <v>1545.9999999999993</v>
      </c>
      <c r="V40" s="28"/>
      <c r="W40" s="29">
        <f t="shared" si="7"/>
        <v>2620.999999999999</v>
      </c>
    </row>
    <row r="41" spans="1:23" s="3" customFormat="1" ht="19.5" thickBot="1">
      <c r="A41" s="12">
        <f t="shared" si="8"/>
        <v>37</v>
      </c>
      <c r="B41" s="34">
        <v>46</v>
      </c>
      <c r="C41" s="36" t="s">
        <v>39</v>
      </c>
      <c r="D41" s="36" t="s">
        <v>79</v>
      </c>
      <c r="E41" s="37" t="s">
        <v>110</v>
      </c>
      <c r="F41" s="41">
        <v>1963</v>
      </c>
      <c r="G41" s="31">
        <v>35</v>
      </c>
      <c r="H41" s="25">
        <f t="shared" si="0"/>
        <v>550</v>
      </c>
      <c r="I41" s="31">
        <v>8</v>
      </c>
      <c r="J41" s="25">
        <f t="shared" si="1"/>
        <v>300</v>
      </c>
      <c r="K41" s="25"/>
      <c r="L41" s="14">
        <f t="shared" si="2"/>
        <v>850</v>
      </c>
      <c r="M41" s="14"/>
      <c r="N41" s="32">
        <v>49</v>
      </c>
      <c r="O41" s="25">
        <f t="shared" si="3"/>
        <v>150</v>
      </c>
      <c r="P41" s="32">
        <v>14</v>
      </c>
      <c r="Q41" s="25">
        <f t="shared" si="4"/>
        <v>0</v>
      </c>
      <c r="R41" s="25"/>
      <c r="S41" s="33">
        <v>110</v>
      </c>
      <c r="T41" s="25">
        <f t="shared" si="5"/>
        <v>2600</v>
      </c>
      <c r="U41" s="26">
        <f t="shared" si="6"/>
        <v>2750</v>
      </c>
      <c r="V41" s="7"/>
      <c r="W41" s="29">
        <f t="shared" si="7"/>
        <v>3600</v>
      </c>
    </row>
    <row r="42" spans="1:23" ht="19.5" thickBot="1">
      <c r="A42" s="17">
        <v>38</v>
      </c>
      <c r="B42" s="34">
        <v>36</v>
      </c>
      <c r="C42" s="43" t="s">
        <v>29</v>
      </c>
      <c r="D42" s="43" t="s">
        <v>29</v>
      </c>
      <c r="E42" s="35" t="s">
        <v>17</v>
      </c>
      <c r="F42" s="40">
        <v>1966</v>
      </c>
      <c r="G42" s="31">
        <v>24</v>
      </c>
      <c r="H42" s="25">
        <f t="shared" si="0"/>
        <v>825</v>
      </c>
      <c r="I42" s="31">
        <v>9</v>
      </c>
      <c r="J42" s="25">
        <f t="shared" si="1"/>
        <v>200</v>
      </c>
      <c r="K42" s="25"/>
      <c r="L42" s="14">
        <f t="shared" si="2"/>
        <v>1025</v>
      </c>
      <c r="M42" s="14"/>
      <c r="N42" s="32">
        <v>18</v>
      </c>
      <c r="O42" s="25">
        <f t="shared" si="3"/>
        <v>925</v>
      </c>
      <c r="P42" s="32">
        <v>7</v>
      </c>
      <c r="Q42" s="25">
        <f t="shared" si="4"/>
        <v>700</v>
      </c>
      <c r="R42" s="25"/>
      <c r="S42" s="33">
        <v>48.8</v>
      </c>
      <c r="T42" s="25">
        <f aca="true" t="shared" si="9" ref="T42:T47">-(-84+S42)*100</f>
        <v>3520.0000000000005</v>
      </c>
      <c r="U42" s="26">
        <f t="shared" si="6"/>
        <v>5145</v>
      </c>
      <c r="V42" s="7"/>
      <c r="W42" s="29">
        <f t="shared" si="7"/>
        <v>6170</v>
      </c>
    </row>
    <row r="43" spans="1:23" ht="19.5" thickBot="1">
      <c r="A43" s="17">
        <v>39</v>
      </c>
      <c r="B43" s="34">
        <v>54</v>
      </c>
      <c r="C43" s="36" t="s">
        <v>47</v>
      </c>
      <c r="D43" s="36" t="s">
        <v>47</v>
      </c>
      <c r="E43" s="35" t="s">
        <v>107</v>
      </c>
      <c r="F43" s="40">
        <v>1973</v>
      </c>
      <c r="G43" s="31">
        <v>46</v>
      </c>
      <c r="H43" s="25">
        <f t="shared" si="0"/>
        <v>275</v>
      </c>
      <c r="I43" s="31">
        <v>9</v>
      </c>
      <c r="J43" s="25">
        <f t="shared" si="1"/>
        <v>200</v>
      </c>
      <c r="K43" s="25"/>
      <c r="L43" s="14">
        <f t="shared" si="2"/>
        <v>475</v>
      </c>
      <c r="M43" s="14"/>
      <c r="N43" s="32">
        <v>0</v>
      </c>
      <c r="O43" s="25">
        <f t="shared" si="3"/>
        <v>1375</v>
      </c>
      <c r="P43" s="32">
        <v>0</v>
      </c>
      <c r="Q43" s="25">
        <f t="shared" si="4"/>
        <v>1400</v>
      </c>
      <c r="R43" s="25"/>
      <c r="S43" s="33">
        <v>0</v>
      </c>
      <c r="T43" s="25">
        <f t="shared" si="9"/>
        <v>8400</v>
      </c>
      <c r="U43" s="26">
        <f t="shared" si="6"/>
        <v>11175</v>
      </c>
      <c r="V43" s="7"/>
      <c r="W43" s="29">
        <f t="shared" si="7"/>
        <v>11650</v>
      </c>
    </row>
    <row r="44" spans="1:23" ht="19.5" thickBot="1">
      <c r="A44" s="17">
        <v>40</v>
      </c>
      <c r="B44" s="34">
        <v>37</v>
      </c>
      <c r="C44" s="36" t="s">
        <v>30</v>
      </c>
      <c r="D44" s="36" t="s">
        <v>71</v>
      </c>
      <c r="E44" s="38" t="s">
        <v>105</v>
      </c>
      <c r="F44" s="40">
        <v>1959</v>
      </c>
      <c r="G44" s="31">
        <v>39</v>
      </c>
      <c r="H44" s="25">
        <f t="shared" si="0"/>
        <v>450</v>
      </c>
      <c r="I44" s="31">
        <v>10</v>
      </c>
      <c r="J44" s="25">
        <f t="shared" si="1"/>
        <v>100</v>
      </c>
      <c r="K44" s="25"/>
      <c r="L44" s="14">
        <f t="shared" si="2"/>
        <v>550</v>
      </c>
      <c r="M44" s="14"/>
      <c r="N44" s="32">
        <v>0</v>
      </c>
      <c r="O44" s="25">
        <f t="shared" si="3"/>
        <v>1375</v>
      </c>
      <c r="P44" s="32">
        <v>0</v>
      </c>
      <c r="Q44" s="25">
        <f t="shared" si="4"/>
        <v>1400</v>
      </c>
      <c r="R44" s="25"/>
      <c r="S44" s="33">
        <v>0</v>
      </c>
      <c r="T44" s="25">
        <f t="shared" si="9"/>
        <v>8400</v>
      </c>
      <c r="U44" s="26">
        <f t="shared" si="6"/>
        <v>11175</v>
      </c>
      <c r="V44" s="7"/>
      <c r="W44" s="29">
        <f t="shared" si="7"/>
        <v>11725</v>
      </c>
    </row>
    <row r="45" spans="1:23" ht="19.5" thickBot="1">
      <c r="A45" s="17">
        <v>41</v>
      </c>
      <c r="B45" s="34">
        <v>43</v>
      </c>
      <c r="C45" s="43" t="s">
        <v>36</v>
      </c>
      <c r="D45" s="43" t="s">
        <v>77</v>
      </c>
      <c r="E45" s="39" t="s">
        <v>107</v>
      </c>
      <c r="F45" s="42">
        <v>1970</v>
      </c>
      <c r="G45" s="31">
        <v>10</v>
      </c>
      <c r="H45" s="25">
        <f t="shared" si="0"/>
        <v>1175</v>
      </c>
      <c r="I45" s="31">
        <v>1</v>
      </c>
      <c r="J45" s="25">
        <f t="shared" si="1"/>
        <v>1000</v>
      </c>
      <c r="K45" s="25"/>
      <c r="L45" s="14">
        <f t="shared" si="2"/>
        <v>2175</v>
      </c>
      <c r="M45" s="14"/>
      <c r="N45" s="32">
        <v>0</v>
      </c>
      <c r="O45" s="25">
        <f t="shared" si="3"/>
        <v>1375</v>
      </c>
      <c r="P45" s="32">
        <v>0</v>
      </c>
      <c r="Q45" s="25">
        <f t="shared" si="4"/>
        <v>1400</v>
      </c>
      <c r="R45" s="25"/>
      <c r="S45" s="33">
        <v>0</v>
      </c>
      <c r="T45" s="25">
        <f t="shared" si="9"/>
        <v>8400</v>
      </c>
      <c r="U45" s="26">
        <f t="shared" si="6"/>
        <v>11175</v>
      </c>
      <c r="V45" s="7"/>
      <c r="W45" s="29">
        <f t="shared" si="7"/>
        <v>13350</v>
      </c>
    </row>
    <row r="46" spans="1:23" ht="19.5" thickBot="1">
      <c r="A46" s="17">
        <v>42</v>
      </c>
      <c r="B46" s="34">
        <v>41</v>
      </c>
      <c r="C46" s="36" t="s">
        <v>34</v>
      </c>
      <c r="D46" s="36" t="s">
        <v>75</v>
      </c>
      <c r="E46" s="37" t="s">
        <v>16</v>
      </c>
      <c r="F46" s="41">
        <v>1974</v>
      </c>
      <c r="G46" s="31">
        <v>0</v>
      </c>
      <c r="H46" s="25">
        <f t="shared" si="0"/>
        <v>1425</v>
      </c>
      <c r="I46" s="31">
        <v>0</v>
      </c>
      <c r="J46" s="25">
        <f t="shared" si="1"/>
        <v>1100</v>
      </c>
      <c r="K46" s="25"/>
      <c r="L46" s="14">
        <f t="shared" si="2"/>
        <v>2525</v>
      </c>
      <c r="M46" s="14"/>
      <c r="N46" s="32">
        <v>0</v>
      </c>
      <c r="O46" s="25">
        <f t="shared" si="3"/>
        <v>1375</v>
      </c>
      <c r="P46" s="32">
        <v>0</v>
      </c>
      <c r="Q46" s="25">
        <f t="shared" si="4"/>
        <v>1400</v>
      </c>
      <c r="R46" s="25"/>
      <c r="S46" s="33">
        <v>0</v>
      </c>
      <c r="T46" s="25">
        <f t="shared" si="9"/>
        <v>8400</v>
      </c>
      <c r="U46" s="26">
        <f t="shared" si="6"/>
        <v>11175</v>
      </c>
      <c r="V46" s="7"/>
      <c r="W46" s="29">
        <f t="shared" si="7"/>
        <v>13700</v>
      </c>
    </row>
    <row r="47" spans="1:23" ht="19.5" thickBot="1">
      <c r="A47" s="17">
        <v>43</v>
      </c>
      <c r="B47" s="34">
        <v>93</v>
      </c>
      <c r="C47" s="36" t="s">
        <v>60</v>
      </c>
      <c r="D47" s="36" t="s">
        <v>95</v>
      </c>
      <c r="E47" s="35" t="s">
        <v>126</v>
      </c>
      <c r="F47" s="40">
        <v>1967</v>
      </c>
      <c r="G47" s="31">
        <v>0</v>
      </c>
      <c r="H47" s="25">
        <f t="shared" si="0"/>
        <v>1425</v>
      </c>
      <c r="I47" s="31">
        <v>0</v>
      </c>
      <c r="J47" s="25">
        <f t="shared" si="1"/>
        <v>1100</v>
      </c>
      <c r="K47" s="25"/>
      <c r="L47" s="14">
        <f t="shared" si="2"/>
        <v>2525</v>
      </c>
      <c r="M47" s="14"/>
      <c r="N47" s="32">
        <v>0</v>
      </c>
      <c r="O47" s="25">
        <f t="shared" si="3"/>
        <v>1375</v>
      </c>
      <c r="P47" s="32">
        <v>0</v>
      </c>
      <c r="Q47" s="25">
        <f t="shared" si="4"/>
        <v>1400</v>
      </c>
      <c r="R47" s="25"/>
      <c r="S47" s="33">
        <v>0</v>
      </c>
      <c r="T47" s="25">
        <f t="shared" si="9"/>
        <v>8400</v>
      </c>
      <c r="U47" s="26">
        <f t="shared" si="6"/>
        <v>11175</v>
      </c>
      <c r="V47" s="7"/>
      <c r="W47" s="29">
        <f t="shared" si="7"/>
        <v>13700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2" fitToWidth="0" horizontalDpi="300" verticalDpi="300" orientation="landscape" paperSize="9" scale="51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2" sqref="A2"/>
    </sheetView>
  </sheetViews>
  <sheetFormatPr defaultColWidth="11.421875" defaultRowHeight="12.75"/>
  <cols>
    <col min="1" max="1" width="5.00390625" style="2" bestFit="1" customWidth="1"/>
    <col min="2" max="2" width="5.421875" style="0" customWidth="1"/>
    <col min="3" max="3" width="24.57421875" style="0" bestFit="1" customWidth="1"/>
    <col min="4" max="4" width="25.140625" style="0" hidden="1" customWidth="1"/>
    <col min="5" max="5" width="38.7109375" style="0" hidden="1" customWidth="1"/>
    <col min="6" max="6" width="10.7109375" style="0" hidden="1" customWidth="1"/>
    <col min="7" max="7" width="10.421875" style="1" bestFit="1" customWidth="1"/>
    <col min="8" max="8" width="7.57421875" style="0" bestFit="1" customWidth="1"/>
    <col min="9" max="9" width="10.421875" style="1" bestFit="1" customWidth="1"/>
    <col min="10" max="10" width="7.57421875" style="0" bestFit="1" customWidth="1"/>
    <col min="11" max="11" width="7.28125" style="0" customWidth="1"/>
    <col min="12" max="12" width="12.28125" style="4" customWidth="1"/>
  </cols>
  <sheetData>
    <row r="1" spans="1:12" ht="15.75" thickBot="1">
      <c r="A1" s="21"/>
      <c r="B1" s="22" t="s">
        <v>25</v>
      </c>
      <c r="C1" s="23"/>
      <c r="D1" s="23"/>
      <c r="E1" s="24"/>
      <c r="F1" s="7"/>
      <c r="G1" s="8" t="s">
        <v>5</v>
      </c>
      <c r="H1" s="7"/>
      <c r="I1" s="8" t="s">
        <v>5</v>
      </c>
      <c r="J1" s="7"/>
      <c r="K1" s="7"/>
      <c r="L1" s="9"/>
    </row>
    <row r="2" spans="1:12" ht="15.75" thickBot="1">
      <c r="A2" s="8"/>
      <c r="B2" s="8" t="s">
        <v>2</v>
      </c>
      <c r="C2" s="8" t="s">
        <v>0</v>
      </c>
      <c r="D2" s="8" t="s">
        <v>1</v>
      </c>
      <c r="E2" s="8" t="s">
        <v>3</v>
      </c>
      <c r="F2" s="8" t="s">
        <v>4</v>
      </c>
      <c r="G2" s="8" t="s">
        <v>6</v>
      </c>
      <c r="H2" s="8"/>
      <c r="I2" s="8" t="s">
        <v>10</v>
      </c>
      <c r="J2" s="8"/>
      <c r="K2" s="8"/>
      <c r="L2" s="11" t="s">
        <v>8</v>
      </c>
    </row>
    <row r="3" spans="1:12" ht="15.75" thickBot="1">
      <c r="A3" s="6"/>
      <c r="B3" s="7"/>
      <c r="C3" s="7"/>
      <c r="D3" s="7"/>
      <c r="E3" s="7"/>
      <c r="F3" s="7"/>
      <c r="G3" s="6">
        <v>57</v>
      </c>
      <c r="H3" s="8" t="s">
        <v>7</v>
      </c>
      <c r="I3" s="6">
        <v>11</v>
      </c>
      <c r="J3" s="8" t="s">
        <v>7</v>
      </c>
      <c r="K3" s="8" t="s">
        <v>7</v>
      </c>
      <c r="L3" s="11" t="s">
        <v>5</v>
      </c>
    </row>
    <row r="4" ht="15.75" thickBot="1">
      <c r="A4" s="19"/>
    </row>
    <row r="5" spans="1:12" s="18" customFormat="1" ht="19.5" thickBot="1">
      <c r="A5" s="12">
        <v>1</v>
      </c>
      <c r="B5" s="34">
        <v>47</v>
      </c>
      <c r="C5" s="36" t="s">
        <v>40</v>
      </c>
      <c r="D5" s="36" t="s">
        <v>40</v>
      </c>
      <c r="E5" s="35" t="s">
        <v>111</v>
      </c>
      <c r="F5" s="40">
        <v>1972</v>
      </c>
      <c r="G5" s="31">
        <v>55</v>
      </c>
      <c r="H5" s="25">
        <f aca="true" t="shared" si="0" ref="H5:H47">+(57-G5)*25</f>
        <v>50</v>
      </c>
      <c r="I5" s="31">
        <v>11</v>
      </c>
      <c r="J5" s="25">
        <f aca="true" t="shared" si="1" ref="J5:J47">+(11-I5)*100</f>
        <v>0</v>
      </c>
      <c r="K5" s="25"/>
      <c r="L5" s="14">
        <f aca="true" t="shared" si="2" ref="L5:L47">+J5+H5+K5</f>
        <v>50</v>
      </c>
    </row>
    <row r="6" spans="1:12" s="18" customFormat="1" ht="19.5" thickBot="1">
      <c r="A6" s="20">
        <f>+A5+1</f>
        <v>2</v>
      </c>
      <c r="B6" s="34">
        <v>103</v>
      </c>
      <c r="C6" s="43" t="s">
        <v>66</v>
      </c>
      <c r="D6" s="43" t="s">
        <v>100</v>
      </c>
      <c r="E6" s="39" t="s">
        <v>130</v>
      </c>
      <c r="F6" s="42">
        <v>1976</v>
      </c>
      <c r="G6" s="31">
        <v>55</v>
      </c>
      <c r="H6" s="25">
        <f t="shared" si="0"/>
        <v>50</v>
      </c>
      <c r="I6" s="31">
        <v>11</v>
      </c>
      <c r="J6" s="25">
        <f t="shared" si="1"/>
        <v>0</v>
      </c>
      <c r="K6" s="25"/>
      <c r="L6" s="14">
        <f t="shared" si="2"/>
        <v>50</v>
      </c>
    </row>
    <row r="7" spans="1:12" ht="19.5" thickBot="1">
      <c r="A7" s="12">
        <f aca="true" t="shared" si="3" ref="A7:A41">+A6+1</f>
        <v>3</v>
      </c>
      <c r="B7" s="34">
        <v>89</v>
      </c>
      <c r="C7" s="43" t="s">
        <v>57</v>
      </c>
      <c r="D7" s="43" t="s">
        <v>92</v>
      </c>
      <c r="E7" s="39" t="s">
        <v>21</v>
      </c>
      <c r="F7" s="42">
        <v>1970</v>
      </c>
      <c r="G7" s="31">
        <v>53</v>
      </c>
      <c r="H7" s="25">
        <f t="shared" si="0"/>
        <v>100</v>
      </c>
      <c r="I7" s="31">
        <v>11</v>
      </c>
      <c r="J7" s="25">
        <f t="shared" si="1"/>
        <v>0</v>
      </c>
      <c r="K7" s="25"/>
      <c r="L7" s="14">
        <f t="shared" si="2"/>
        <v>100</v>
      </c>
    </row>
    <row r="8" spans="1:12" ht="19.5" thickBot="1">
      <c r="A8" s="12">
        <f t="shared" si="3"/>
        <v>4</v>
      </c>
      <c r="B8" s="34">
        <v>78</v>
      </c>
      <c r="C8" s="36" t="s">
        <v>53</v>
      </c>
      <c r="D8" s="36" t="s">
        <v>88</v>
      </c>
      <c r="E8" s="35" t="s">
        <v>23</v>
      </c>
      <c r="F8" s="40">
        <v>1973</v>
      </c>
      <c r="G8" s="31">
        <v>52</v>
      </c>
      <c r="H8" s="25">
        <f t="shared" si="0"/>
        <v>125</v>
      </c>
      <c r="I8" s="31">
        <v>11</v>
      </c>
      <c r="J8" s="25">
        <f t="shared" si="1"/>
        <v>0</v>
      </c>
      <c r="K8" s="25"/>
      <c r="L8" s="14">
        <f t="shared" si="2"/>
        <v>125</v>
      </c>
    </row>
    <row r="9" spans="1:12" ht="19.5" thickBot="1">
      <c r="A9" s="12">
        <f t="shared" si="3"/>
        <v>5</v>
      </c>
      <c r="B9" s="34">
        <v>94</v>
      </c>
      <c r="C9" s="43" t="s">
        <v>61</v>
      </c>
      <c r="D9" s="43" t="s">
        <v>96</v>
      </c>
      <c r="E9" s="35" t="s">
        <v>127</v>
      </c>
      <c r="F9" s="40">
        <v>1973</v>
      </c>
      <c r="G9" s="31">
        <v>51</v>
      </c>
      <c r="H9" s="25">
        <f t="shared" si="0"/>
        <v>150</v>
      </c>
      <c r="I9" s="31">
        <v>11</v>
      </c>
      <c r="J9" s="25">
        <f t="shared" si="1"/>
        <v>0</v>
      </c>
      <c r="K9" s="25"/>
      <c r="L9" s="14">
        <f t="shared" si="2"/>
        <v>150</v>
      </c>
    </row>
    <row r="10" spans="1:12" ht="19.5" thickBot="1">
      <c r="A10" s="12">
        <f t="shared" si="3"/>
        <v>6</v>
      </c>
      <c r="B10" s="34">
        <v>99</v>
      </c>
      <c r="C10" s="43" t="s">
        <v>64</v>
      </c>
      <c r="D10" s="43" t="s">
        <v>99</v>
      </c>
      <c r="E10" s="37" t="s">
        <v>20</v>
      </c>
      <c r="F10" s="41">
        <v>1966</v>
      </c>
      <c r="G10" s="31">
        <v>51</v>
      </c>
      <c r="H10" s="25">
        <f t="shared" si="0"/>
        <v>150</v>
      </c>
      <c r="I10" s="31">
        <v>11</v>
      </c>
      <c r="J10" s="25">
        <f t="shared" si="1"/>
        <v>0</v>
      </c>
      <c r="K10" s="25"/>
      <c r="L10" s="14">
        <f t="shared" si="2"/>
        <v>150</v>
      </c>
    </row>
    <row r="11" spans="1:12" ht="19.5" thickBot="1">
      <c r="A11" s="12">
        <f t="shared" si="3"/>
        <v>7</v>
      </c>
      <c r="B11" s="34">
        <v>50</v>
      </c>
      <c r="C11" s="43" t="s">
        <v>43</v>
      </c>
      <c r="D11" s="43" t="s">
        <v>81</v>
      </c>
      <c r="E11" s="37" t="s">
        <v>114</v>
      </c>
      <c r="F11" s="41">
        <v>1968</v>
      </c>
      <c r="G11" s="31">
        <v>50</v>
      </c>
      <c r="H11" s="25">
        <f t="shared" si="0"/>
        <v>175</v>
      </c>
      <c r="I11" s="31">
        <v>11</v>
      </c>
      <c r="J11" s="25">
        <f t="shared" si="1"/>
        <v>0</v>
      </c>
      <c r="K11" s="25"/>
      <c r="L11" s="14">
        <f t="shared" si="2"/>
        <v>175</v>
      </c>
    </row>
    <row r="12" spans="1:12" ht="19.5" thickBot="1">
      <c r="A12" s="12">
        <f t="shared" si="3"/>
        <v>8</v>
      </c>
      <c r="B12" s="34">
        <v>96</v>
      </c>
      <c r="C12" s="43" t="s">
        <v>62</v>
      </c>
      <c r="D12" s="43" t="s">
        <v>97</v>
      </c>
      <c r="E12" s="39" t="s">
        <v>128</v>
      </c>
      <c r="F12" s="42">
        <v>2006</v>
      </c>
      <c r="G12" s="31">
        <v>50</v>
      </c>
      <c r="H12" s="25">
        <f t="shared" si="0"/>
        <v>175</v>
      </c>
      <c r="I12" s="31">
        <v>11</v>
      </c>
      <c r="J12" s="25">
        <f t="shared" si="1"/>
        <v>0</v>
      </c>
      <c r="K12" s="25"/>
      <c r="L12" s="14">
        <f t="shared" si="2"/>
        <v>175</v>
      </c>
    </row>
    <row r="13" spans="1:12" ht="19.5" thickBot="1">
      <c r="A13" s="12">
        <f t="shared" si="3"/>
        <v>9</v>
      </c>
      <c r="B13" s="34">
        <v>42</v>
      </c>
      <c r="C13" s="36" t="s">
        <v>35</v>
      </c>
      <c r="D13" s="43" t="s">
        <v>76</v>
      </c>
      <c r="E13" s="35" t="s">
        <v>24</v>
      </c>
      <c r="F13" s="40">
        <v>1973</v>
      </c>
      <c r="G13" s="31">
        <v>49</v>
      </c>
      <c r="H13" s="25">
        <f t="shared" si="0"/>
        <v>200</v>
      </c>
      <c r="I13" s="31">
        <v>11</v>
      </c>
      <c r="J13" s="25">
        <f t="shared" si="1"/>
        <v>0</v>
      </c>
      <c r="K13" s="25"/>
      <c r="L13" s="14">
        <f t="shared" si="2"/>
        <v>200</v>
      </c>
    </row>
    <row r="14" spans="1:12" ht="19.5" thickBot="1">
      <c r="A14" s="12">
        <f t="shared" si="3"/>
        <v>10</v>
      </c>
      <c r="B14" s="34">
        <v>48</v>
      </c>
      <c r="C14" s="36" t="s">
        <v>41</v>
      </c>
      <c r="D14" s="36" t="s">
        <v>40</v>
      </c>
      <c r="E14" s="35" t="s">
        <v>112</v>
      </c>
      <c r="F14" s="40">
        <v>1969</v>
      </c>
      <c r="G14" s="31">
        <v>49</v>
      </c>
      <c r="H14" s="25">
        <f t="shared" si="0"/>
        <v>200</v>
      </c>
      <c r="I14" s="31">
        <v>11</v>
      </c>
      <c r="J14" s="25">
        <f t="shared" si="1"/>
        <v>0</v>
      </c>
      <c r="K14" s="25"/>
      <c r="L14" s="14">
        <f t="shared" si="2"/>
        <v>200</v>
      </c>
    </row>
    <row r="15" spans="1:12" ht="19.5" thickBot="1">
      <c r="A15" s="12">
        <f t="shared" si="3"/>
        <v>11</v>
      </c>
      <c r="B15" s="34">
        <v>11</v>
      </c>
      <c r="C15" s="36" t="s">
        <v>26</v>
      </c>
      <c r="D15" s="36" t="s">
        <v>68</v>
      </c>
      <c r="E15" s="37" t="s">
        <v>102</v>
      </c>
      <c r="F15" s="41">
        <v>1969</v>
      </c>
      <c r="G15" s="31">
        <v>52</v>
      </c>
      <c r="H15" s="25">
        <f>+(57-G15)*25</f>
        <v>125</v>
      </c>
      <c r="I15" s="31">
        <v>10</v>
      </c>
      <c r="J15" s="25">
        <f>+(11-I15)*100</f>
        <v>100</v>
      </c>
      <c r="K15" s="25"/>
      <c r="L15" s="14">
        <f>+J15+H15+K15</f>
        <v>225</v>
      </c>
    </row>
    <row r="16" spans="1:12" ht="19.5" thickBot="1">
      <c r="A16" s="12">
        <f t="shared" si="3"/>
        <v>12</v>
      </c>
      <c r="B16" s="34">
        <v>44</v>
      </c>
      <c r="C16" s="36" t="s">
        <v>37</v>
      </c>
      <c r="D16" s="36" t="s">
        <v>37</v>
      </c>
      <c r="E16" s="37" t="s">
        <v>108</v>
      </c>
      <c r="F16" s="41">
        <v>1969</v>
      </c>
      <c r="G16" s="31">
        <v>47</v>
      </c>
      <c r="H16" s="25">
        <f t="shared" si="0"/>
        <v>250</v>
      </c>
      <c r="I16" s="31">
        <v>11</v>
      </c>
      <c r="J16" s="25">
        <f t="shared" si="1"/>
        <v>0</v>
      </c>
      <c r="K16" s="25"/>
      <c r="L16" s="14">
        <f t="shared" si="2"/>
        <v>250</v>
      </c>
    </row>
    <row r="17" spans="1:12" ht="19.5" thickBot="1">
      <c r="A17" s="12">
        <f t="shared" si="3"/>
        <v>13</v>
      </c>
      <c r="B17" s="34">
        <v>87</v>
      </c>
      <c r="C17" s="36" t="s">
        <v>56</v>
      </c>
      <c r="D17" s="36" t="s">
        <v>91</v>
      </c>
      <c r="E17" s="37" t="s">
        <v>24</v>
      </c>
      <c r="F17" s="41">
        <v>1969</v>
      </c>
      <c r="G17" s="31">
        <v>51</v>
      </c>
      <c r="H17" s="25">
        <f t="shared" si="0"/>
        <v>150</v>
      </c>
      <c r="I17" s="31">
        <v>10</v>
      </c>
      <c r="J17" s="25">
        <f t="shared" si="1"/>
        <v>100</v>
      </c>
      <c r="K17" s="25"/>
      <c r="L17" s="14">
        <f t="shared" si="2"/>
        <v>250</v>
      </c>
    </row>
    <row r="18" spans="1:12" ht="19.5" thickBot="1">
      <c r="A18" s="12">
        <f t="shared" si="3"/>
        <v>14</v>
      </c>
      <c r="B18" s="34">
        <v>91</v>
      </c>
      <c r="C18" s="43" t="s">
        <v>59</v>
      </c>
      <c r="D18" s="43" t="s">
        <v>94</v>
      </c>
      <c r="E18" s="35" t="s">
        <v>125</v>
      </c>
      <c r="F18" s="40">
        <v>1976</v>
      </c>
      <c r="G18" s="31">
        <v>50</v>
      </c>
      <c r="H18" s="25">
        <f t="shared" si="0"/>
        <v>175</v>
      </c>
      <c r="I18" s="31">
        <v>10</v>
      </c>
      <c r="J18" s="25">
        <f t="shared" si="1"/>
        <v>100</v>
      </c>
      <c r="K18" s="25"/>
      <c r="L18" s="14">
        <f t="shared" si="2"/>
        <v>275</v>
      </c>
    </row>
    <row r="19" spans="1:12" ht="19.5" thickBot="1">
      <c r="A19" s="12">
        <f t="shared" si="3"/>
        <v>15</v>
      </c>
      <c r="B19" s="34">
        <v>45</v>
      </c>
      <c r="C19" s="36" t="s">
        <v>38</v>
      </c>
      <c r="D19" s="36" t="s">
        <v>78</v>
      </c>
      <c r="E19" s="35" t="s">
        <v>109</v>
      </c>
      <c r="F19" s="40">
        <v>1963</v>
      </c>
      <c r="G19" s="31">
        <v>49</v>
      </c>
      <c r="H19" s="25">
        <f t="shared" si="0"/>
        <v>200</v>
      </c>
      <c r="I19" s="31">
        <v>10</v>
      </c>
      <c r="J19" s="25">
        <f t="shared" si="1"/>
        <v>100</v>
      </c>
      <c r="K19" s="25"/>
      <c r="L19" s="14">
        <f t="shared" si="2"/>
        <v>300</v>
      </c>
    </row>
    <row r="20" spans="1:12" ht="19.5" thickBot="1">
      <c r="A20" s="12">
        <f t="shared" si="3"/>
        <v>16</v>
      </c>
      <c r="B20" s="34">
        <v>55</v>
      </c>
      <c r="C20" s="36" t="s">
        <v>48</v>
      </c>
      <c r="D20" s="36" t="s">
        <v>84</v>
      </c>
      <c r="E20" s="35" t="s">
        <v>118</v>
      </c>
      <c r="F20" s="40">
        <v>1968</v>
      </c>
      <c r="G20" s="31">
        <v>49</v>
      </c>
      <c r="H20" s="25">
        <f t="shared" si="0"/>
        <v>200</v>
      </c>
      <c r="I20" s="31">
        <v>10</v>
      </c>
      <c r="J20" s="25">
        <f t="shared" si="1"/>
        <v>100</v>
      </c>
      <c r="K20" s="25"/>
      <c r="L20" s="14">
        <f t="shared" si="2"/>
        <v>300</v>
      </c>
    </row>
    <row r="21" spans="1:12" ht="19.5" thickBot="1">
      <c r="A21" s="12">
        <f t="shared" si="3"/>
        <v>17</v>
      </c>
      <c r="B21" s="34">
        <v>79</v>
      </c>
      <c r="C21" s="36" t="s">
        <v>54</v>
      </c>
      <c r="D21" s="36" t="s">
        <v>89</v>
      </c>
      <c r="E21" s="35" t="s">
        <v>123</v>
      </c>
      <c r="F21" s="40">
        <v>1973</v>
      </c>
      <c r="G21" s="31">
        <v>51</v>
      </c>
      <c r="H21" s="25">
        <f t="shared" si="0"/>
        <v>150</v>
      </c>
      <c r="I21" s="31">
        <v>9</v>
      </c>
      <c r="J21" s="25">
        <f t="shared" si="1"/>
        <v>200</v>
      </c>
      <c r="K21" s="25"/>
      <c r="L21" s="14">
        <f t="shared" si="2"/>
        <v>350</v>
      </c>
    </row>
    <row r="22" spans="1:12" ht="19.5" thickBot="1">
      <c r="A22" s="12">
        <f t="shared" si="3"/>
        <v>18</v>
      </c>
      <c r="B22" s="34">
        <v>49</v>
      </c>
      <c r="C22" s="43" t="s">
        <v>42</v>
      </c>
      <c r="D22" s="43" t="s">
        <v>80</v>
      </c>
      <c r="E22" s="39" t="s">
        <v>113</v>
      </c>
      <c r="F22" s="42">
        <v>1968</v>
      </c>
      <c r="G22" s="31">
        <v>50</v>
      </c>
      <c r="H22" s="25">
        <f t="shared" si="0"/>
        <v>175</v>
      </c>
      <c r="I22" s="31">
        <v>9</v>
      </c>
      <c r="J22" s="25">
        <f t="shared" si="1"/>
        <v>200</v>
      </c>
      <c r="K22" s="25"/>
      <c r="L22" s="14">
        <f t="shared" si="2"/>
        <v>375</v>
      </c>
    </row>
    <row r="23" spans="1:12" ht="19.5" thickBot="1">
      <c r="A23" s="12">
        <f t="shared" si="3"/>
        <v>19</v>
      </c>
      <c r="B23" s="34">
        <v>56</v>
      </c>
      <c r="C23" s="43" t="s">
        <v>49</v>
      </c>
      <c r="D23" s="43" t="s">
        <v>85</v>
      </c>
      <c r="E23" s="37" t="s">
        <v>119</v>
      </c>
      <c r="F23" s="41">
        <v>1976</v>
      </c>
      <c r="G23" s="31">
        <v>46</v>
      </c>
      <c r="H23" s="25">
        <f t="shared" si="0"/>
        <v>275</v>
      </c>
      <c r="I23" s="31">
        <v>10</v>
      </c>
      <c r="J23" s="25">
        <f t="shared" si="1"/>
        <v>100</v>
      </c>
      <c r="K23" s="25"/>
      <c r="L23" s="14">
        <f t="shared" si="2"/>
        <v>375</v>
      </c>
    </row>
    <row r="24" spans="1:12" ht="19.5" thickBot="1">
      <c r="A24" s="12">
        <f t="shared" si="3"/>
        <v>20</v>
      </c>
      <c r="B24" s="34">
        <v>67</v>
      </c>
      <c r="C24" s="36" t="s">
        <v>51</v>
      </c>
      <c r="D24" s="43" t="s">
        <v>87</v>
      </c>
      <c r="E24" s="37" t="s">
        <v>121</v>
      </c>
      <c r="F24" s="41">
        <v>1967</v>
      </c>
      <c r="G24" s="31">
        <v>48</v>
      </c>
      <c r="H24" s="25">
        <f t="shared" si="0"/>
        <v>225</v>
      </c>
      <c r="I24" s="31">
        <v>9</v>
      </c>
      <c r="J24" s="25">
        <f t="shared" si="1"/>
        <v>200</v>
      </c>
      <c r="K24" s="25"/>
      <c r="L24" s="14">
        <f t="shared" si="2"/>
        <v>425</v>
      </c>
    </row>
    <row r="25" spans="1:12" ht="19.5" thickBot="1">
      <c r="A25" s="12">
        <f t="shared" si="3"/>
        <v>21</v>
      </c>
      <c r="B25" s="34">
        <v>90</v>
      </c>
      <c r="C25" s="36" t="s">
        <v>58</v>
      </c>
      <c r="D25" s="36" t="s">
        <v>93</v>
      </c>
      <c r="E25" s="36" t="s">
        <v>119</v>
      </c>
      <c r="F25" s="40">
        <v>1970</v>
      </c>
      <c r="G25" s="31">
        <v>47</v>
      </c>
      <c r="H25" s="25">
        <f t="shared" si="0"/>
        <v>250</v>
      </c>
      <c r="I25" s="31">
        <v>9</v>
      </c>
      <c r="J25" s="25">
        <f t="shared" si="1"/>
        <v>200</v>
      </c>
      <c r="K25" s="25"/>
      <c r="L25" s="14">
        <f t="shared" si="2"/>
        <v>450</v>
      </c>
    </row>
    <row r="26" spans="1:12" ht="19.5" thickBot="1">
      <c r="A26" s="12">
        <f t="shared" si="3"/>
        <v>22</v>
      </c>
      <c r="B26" s="34">
        <v>54</v>
      </c>
      <c r="C26" s="36" t="s">
        <v>47</v>
      </c>
      <c r="D26" s="36" t="s">
        <v>47</v>
      </c>
      <c r="E26" s="35" t="s">
        <v>107</v>
      </c>
      <c r="F26" s="40">
        <v>1973</v>
      </c>
      <c r="G26" s="31">
        <v>46</v>
      </c>
      <c r="H26" s="25">
        <f t="shared" si="0"/>
        <v>275</v>
      </c>
      <c r="I26" s="31">
        <v>9</v>
      </c>
      <c r="J26" s="25">
        <f t="shared" si="1"/>
        <v>200</v>
      </c>
      <c r="K26" s="25"/>
      <c r="L26" s="14">
        <f t="shared" si="2"/>
        <v>475</v>
      </c>
    </row>
    <row r="27" spans="1:12" ht="19.5" thickBot="1">
      <c r="A27" s="12">
        <f t="shared" si="3"/>
        <v>23</v>
      </c>
      <c r="B27" s="34">
        <v>53</v>
      </c>
      <c r="C27" s="43" t="s">
        <v>46</v>
      </c>
      <c r="D27" s="43" t="s">
        <v>83</v>
      </c>
      <c r="E27" s="37" t="s">
        <v>117</v>
      </c>
      <c r="F27" s="41">
        <v>1961</v>
      </c>
      <c r="G27" s="31">
        <v>44</v>
      </c>
      <c r="H27" s="25">
        <f t="shared" si="0"/>
        <v>325</v>
      </c>
      <c r="I27" s="31">
        <v>9</v>
      </c>
      <c r="J27" s="25">
        <f t="shared" si="1"/>
        <v>200</v>
      </c>
      <c r="K27" s="25"/>
      <c r="L27" s="14">
        <f t="shared" si="2"/>
        <v>525</v>
      </c>
    </row>
    <row r="28" spans="1:12" ht="19.5" thickBot="1">
      <c r="A28" s="12">
        <f t="shared" si="3"/>
        <v>24</v>
      </c>
      <c r="B28" s="34">
        <v>105</v>
      </c>
      <c r="C28" s="36" t="s">
        <v>67</v>
      </c>
      <c r="D28" s="43" t="s">
        <v>101</v>
      </c>
      <c r="E28" s="35" t="s">
        <v>121</v>
      </c>
      <c r="F28" s="40">
        <v>1975</v>
      </c>
      <c r="G28" s="31">
        <v>52</v>
      </c>
      <c r="H28" s="25">
        <f t="shared" si="0"/>
        <v>125</v>
      </c>
      <c r="I28" s="31">
        <v>7</v>
      </c>
      <c r="J28" s="25">
        <f t="shared" si="1"/>
        <v>400</v>
      </c>
      <c r="K28" s="25"/>
      <c r="L28" s="14">
        <f t="shared" si="2"/>
        <v>525</v>
      </c>
    </row>
    <row r="29" spans="1:12" ht="19.5" thickBot="1">
      <c r="A29" s="12">
        <f t="shared" si="3"/>
        <v>25</v>
      </c>
      <c r="B29" s="34">
        <v>37</v>
      </c>
      <c r="C29" s="36" t="s">
        <v>30</v>
      </c>
      <c r="D29" s="36" t="s">
        <v>71</v>
      </c>
      <c r="E29" s="38" t="s">
        <v>105</v>
      </c>
      <c r="F29" s="40">
        <v>1959</v>
      </c>
      <c r="G29" s="31">
        <v>39</v>
      </c>
      <c r="H29" s="25">
        <f t="shared" si="0"/>
        <v>450</v>
      </c>
      <c r="I29" s="31">
        <v>10</v>
      </c>
      <c r="J29" s="25">
        <f t="shared" si="1"/>
        <v>100</v>
      </c>
      <c r="K29" s="25"/>
      <c r="L29" s="14">
        <f t="shared" si="2"/>
        <v>550</v>
      </c>
    </row>
    <row r="30" spans="1:12" ht="19.5" thickBot="1">
      <c r="A30" s="12">
        <f t="shared" si="3"/>
        <v>26</v>
      </c>
      <c r="B30" s="34">
        <v>80</v>
      </c>
      <c r="C30" s="36" t="s">
        <v>55</v>
      </c>
      <c r="D30" s="43" t="s">
        <v>90</v>
      </c>
      <c r="E30" s="37" t="s">
        <v>124</v>
      </c>
      <c r="F30" s="41">
        <v>1972</v>
      </c>
      <c r="G30" s="31">
        <v>43</v>
      </c>
      <c r="H30" s="25">
        <f t="shared" si="0"/>
        <v>350</v>
      </c>
      <c r="I30" s="31">
        <v>9</v>
      </c>
      <c r="J30" s="25">
        <f t="shared" si="1"/>
        <v>200</v>
      </c>
      <c r="K30" s="25"/>
      <c r="L30" s="14">
        <f t="shared" si="2"/>
        <v>550</v>
      </c>
    </row>
    <row r="31" spans="1:12" ht="19.5" thickBot="1">
      <c r="A31" s="12">
        <f t="shared" si="3"/>
        <v>27</v>
      </c>
      <c r="B31" s="34">
        <v>19</v>
      </c>
      <c r="C31" s="43" t="s">
        <v>27</v>
      </c>
      <c r="D31" s="43" t="s">
        <v>69</v>
      </c>
      <c r="E31" s="37" t="s">
        <v>103</v>
      </c>
      <c r="F31" s="41">
        <v>1978</v>
      </c>
      <c r="G31" s="31">
        <v>46</v>
      </c>
      <c r="H31" s="25">
        <f t="shared" si="0"/>
        <v>275</v>
      </c>
      <c r="I31" s="31">
        <v>8</v>
      </c>
      <c r="J31" s="25">
        <f t="shared" si="1"/>
        <v>300</v>
      </c>
      <c r="K31" s="25"/>
      <c r="L31" s="14">
        <f t="shared" si="2"/>
        <v>575</v>
      </c>
    </row>
    <row r="32" spans="1:12" ht="19.5" thickBot="1">
      <c r="A32" s="12">
        <f t="shared" si="3"/>
        <v>28</v>
      </c>
      <c r="B32" s="34">
        <v>65</v>
      </c>
      <c r="C32" s="36" t="s">
        <v>50</v>
      </c>
      <c r="D32" s="36" t="s">
        <v>86</v>
      </c>
      <c r="E32" s="35" t="s">
        <v>120</v>
      </c>
      <c r="F32" s="40">
        <v>1976</v>
      </c>
      <c r="G32" s="31">
        <v>41</v>
      </c>
      <c r="H32" s="25">
        <f t="shared" si="0"/>
        <v>400</v>
      </c>
      <c r="I32" s="31">
        <v>9</v>
      </c>
      <c r="J32" s="25">
        <f t="shared" si="1"/>
        <v>200</v>
      </c>
      <c r="K32" s="25"/>
      <c r="L32" s="14">
        <f t="shared" si="2"/>
        <v>600</v>
      </c>
    </row>
    <row r="33" spans="1:12" ht="19.5" thickBot="1">
      <c r="A33" s="12">
        <f t="shared" si="3"/>
        <v>29</v>
      </c>
      <c r="B33" s="34">
        <v>101</v>
      </c>
      <c r="C33" s="43" t="s">
        <v>65</v>
      </c>
      <c r="D33" s="43" t="s">
        <v>65</v>
      </c>
      <c r="E33" s="37" t="s">
        <v>129</v>
      </c>
      <c r="F33" s="41">
        <v>1972</v>
      </c>
      <c r="G33" s="31">
        <v>39</v>
      </c>
      <c r="H33" s="25">
        <f t="shared" si="0"/>
        <v>450</v>
      </c>
      <c r="I33" s="31">
        <v>9</v>
      </c>
      <c r="J33" s="25">
        <f t="shared" si="1"/>
        <v>200</v>
      </c>
      <c r="K33" s="25"/>
      <c r="L33" s="14">
        <f t="shared" si="2"/>
        <v>650</v>
      </c>
    </row>
    <row r="34" spans="1:12" ht="19.5" thickBot="1">
      <c r="A34" s="12">
        <f t="shared" si="3"/>
        <v>30</v>
      </c>
      <c r="B34" s="34">
        <v>51</v>
      </c>
      <c r="C34" s="43" t="s">
        <v>44</v>
      </c>
      <c r="D34" s="43" t="s">
        <v>82</v>
      </c>
      <c r="E34" s="35" t="s">
        <v>115</v>
      </c>
      <c r="F34" s="40">
        <v>1957</v>
      </c>
      <c r="G34" s="31">
        <v>34</v>
      </c>
      <c r="H34" s="25">
        <f t="shared" si="0"/>
        <v>575</v>
      </c>
      <c r="I34" s="31">
        <v>10</v>
      </c>
      <c r="J34" s="25">
        <f t="shared" si="1"/>
        <v>100</v>
      </c>
      <c r="K34" s="25"/>
      <c r="L34" s="14">
        <f t="shared" si="2"/>
        <v>675</v>
      </c>
    </row>
    <row r="35" spans="1:12" ht="19.5" thickBot="1">
      <c r="A35" s="12">
        <f t="shared" si="3"/>
        <v>31</v>
      </c>
      <c r="B35" s="34">
        <v>38</v>
      </c>
      <c r="C35" s="43" t="s">
        <v>31</v>
      </c>
      <c r="D35" s="36" t="s">
        <v>72</v>
      </c>
      <c r="E35" s="37" t="s">
        <v>18</v>
      </c>
      <c r="F35" s="41">
        <v>1973</v>
      </c>
      <c r="G35" s="31">
        <v>41</v>
      </c>
      <c r="H35" s="25">
        <f t="shared" si="0"/>
        <v>400</v>
      </c>
      <c r="I35" s="31">
        <v>8</v>
      </c>
      <c r="J35" s="25">
        <f t="shared" si="1"/>
        <v>300</v>
      </c>
      <c r="K35" s="25"/>
      <c r="L35" s="14">
        <f t="shared" si="2"/>
        <v>700</v>
      </c>
    </row>
    <row r="36" spans="1:12" ht="19.5" thickBot="1">
      <c r="A36" s="12">
        <f t="shared" si="3"/>
        <v>32</v>
      </c>
      <c r="B36" s="34">
        <v>46</v>
      </c>
      <c r="C36" s="36" t="s">
        <v>39</v>
      </c>
      <c r="D36" s="36" t="s">
        <v>79</v>
      </c>
      <c r="E36" s="37" t="s">
        <v>110</v>
      </c>
      <c r="F36" s="41">
        <v>1963</v>
      </c>
      <c r="G36" s="31">
        <v>35</v>
      </c>
      <c r="H36" s="25">
        <f t="shared" si="0"/>
        <v>550</v>
      </c>
      <c r="I36" s="31">
        <v>8</v>
      </c>
      <c r="J36" s="25">
        <f t="shared" si="1"/>
        <v>300</v>
      </c>
      <c r="K36" s="25"/>
      <c r="L36" s="14">
        <f t="shared" si="2"/>
        <v>850</v>
      </c>
    </row>
    <row r="37" spans="1:12" ht="19.5" thickBot="1">
      <c r="A37" s="12">
        <f t="shared" si="3"/>
        <v>33</v>
      </c>
      <c r="B37" s="34">
        <v>39</v>
      </c>
      <c r="C37" s="43" t="s">
        <v>32</v>
      </c>
      <c r="D37" s="43" t="s">
        <v>73</v>
      </c>
      <c r="E37" s="35" t="s">
        <v>106</v>
      </c>
      <c r="F37" s="40">
        <v>1968</v>
      </c>
      <c r="G37" s="31">
        <v>32</v>
      </c>
      <c r="H37" s="25">
        <f t="shared" si="0"/>
        <v>625</v>
      </c>
      <c r="I37" s="31">
        <v>8</v>
      </c>
      <c r="J37" s="25">
        <f t="shared" si="1"/>
        <v>300</v>
      </c>
      <c r="K37" s="25"/>
      <c r="L37" s="14">
        <f t="shared" si="2"/>
        <v>925</v>
      </c>
    </row>
    <row r="38" spans="1:12" ht="19.5" thickBot="1">
      <c r="A38" s="12">
        <f t="shared" si="3"/>
        <v>34</v>
      </c>
      <c r="B38" s="34">
        <v>73</v>
      </c>
      <c r="C38" s="43" t="s">
        <v>52</v>
      </c>
      <c r="D38" s="43" t="s">
        <v>52</v>
      </c>
      <c r="E38" s="35" t="s">
        <v>122</v>
      </c>
      <c r="F38" s="40">
        <v>1976</v>
      </c>
      <c r="G38" s="31">
        <v>40</v>
      </c>
      <c r="H38" s="25">
        <f t="shared" si="0"/>
        <v>425</v>
      </c>
      <c r="I38" s="31">
        <v>6</v>
      </c>
      <c r="J38" s="25">
        <f t="shared" si="1"/>
        <v>500</v>
      </c>
      <c r="K38" s="25"/>
      <c r="L38" s="14">
        <f t="shared" si="2"/>
        <v>925</v>
      </c>
    </row>
    <row r="39" spans="1:12" ht="19.5" thickBot="1">
      <c r="A39" s="12">
        <f t="shared" si="3"/>
        <v>35</v>
      </c>
      <c r="B39" s="34">
        <v>40</v>
      </c>
      <c r="C39" s="36" t="s">
        <v>33</v>
      </c>
      <c r="D39" s="36" t="s">
        <v>74</v>
      </c>
      <c r="E39" s="35" t="s">
        <v>18</v>
      </c>
      <c r="F39" s="40">
        <v>1970</v>
      </c>
      <c r="G39" s="31">
        <v>37</v>
      </c>
      <c r="H39" s="25">
        <f t="shared" si="0"/>
        <v>500</v>
      </c>
      <c r="I39" s="31">
        <v>6</v>
      </c>
      <c r="J39" s="25">
        <f t="shared" si="1"/>
        <v>500</v>
      </c>
      <c r="K39" s="25"/>
      <c r="L39" s="14">
        <f t="shared" si="2"/>
        <v>1000</v>
      </c>
    </row>
    <row r="40" spans="1:12" ht="19.5" thickBot="1">
      <c r="A40" s="12">
        <f t="shared" si="3"/>
        <v>36</v>
      </c>
      <c r="B40" s="34">
        <v>60</v>
      </c>
      <c r="C40" s="43" t="s">
        <v>15</v>
      </c>
      <c r="D40" s="43" t="s">
        <v>14</v>
      </c>
      <c r="E40" s="37" t="s">
        <v>22</v>
      </c>
      <c r="F40" s="41">
        <v>1972</v>
      </c>
      <c r="G40" s="31">
        <v>29</v>
      </c>
      <c r="H40" s="25">
        <f t="shared" si="0"/>
        <v>700</v>
      </c>
      <c r="I40" s="31">
        <v>8</v>
      </c>
      <c r="J40" s="25">
        <f t="shared" si="1"/>
        <v>300</v>
      </c>
      <c r="K40" s="25"/>
      <c r="L40" s="14">
        <f t="shared" si="2"/>
        <v>1000</v>
      </c>
    </row>
    <row r="41" spans="1:12" ht="19.5" thickBot="1">
      <c r="A41" s="12">
        <f t="shared" si="3"/>
        <v>37</v>
      </c>
      <c r="B41" s="34">
        <v>36</v>
      </c>
      <c r="C41" s="43" t="s">
        <v>29</v>
      </c>
      <c r="D41" s="43" t="s">
        <v>29</v>
      </c>
      <c r="E41" s="35" t="s">
        <v>17</v>
      </c>
      <c r="F41" s="40">
        <v>1966</v>
      </c>
      <c r="G41" s="31">
        <v>24</v>
      </c>
      <c r="H41" s="25">
        <f t="shared" si="0"/>
        <v>825</v>
      </c>
      <c r="I41" s="31">
        <v>9</v>
      </c>
      <c r="J41" s="25">
        <f t="shared" si="1"/>
        <v>200</v>
      </c>
      <c r="K41" s="25"/>
      <c r="L41" s="14">
        <f t="shared" si="2"/>
        <v>1025</v>
      </c>
    </row>
    <row r="42" spans="1:12" ht="19.5" thickBot="1">
      <c r="A42" s="17">
        <v>38</v>
      </c>
      <c r="B42" s="34">
        <v>52</v>
      </c>
      <c r="C42" s="36" t="s">
        <v>45</v>
      </c>
      <c r="D42" s="36" t="s">
        <v>45</v>
      </c>
      <c r="E42" s="35" t="s">
        <v>116</v>
      </c>
      <c r="F42" s="40">
        <v>1956</v>
      </c>
      <c r="G42" s="31">
        <v>35</v>
      </c>
      <c r="H42" s="25">
        <f t="shared" si="0"/>
        <v>550</v>
      </c>
      <c r="I42" s="31">
        <v>6</v>
      </c>
      <c r="J42" s="25">
        <f t="shared" si="1"/>
        <v>500</v>
      </c>
      <c r="K42" s="25"/>
      <c r="L42" s="14">
        <f t="shared" si="2"/>
        <v>1050</v>
      </c>
    </row>
    <row r="43" spans="1:12" ht="19.5" thickBot="1">
      <c r="A43" s="17">
        <v>39</v>
      </c>
      <c r="B43" s="34">
        <v>34</v>
      </c>
      <c r="C43" s="43" t="s">
        <v>28</v>
      </c>
      <c r="D43" s="43" t="s">
        <v>70</v>
      </c>
      <c r="E43" s="37" t="s">
        <v>104</v>
      </c>
      <c r="F43" s="41">
        <v>1968</v>
      </c>
      <c r="G43" s="31">
        <v>30</v>
      </c>
      <c r="H43" s="25">
        <f t="shared" si="0"/>
        <v>675</v>
      </c>
      <c r="I43" s="31">
        <v>7</v>
      </c>
      <c r="J43" s="25">
        <f t="shared" si="1"/>
        <v>400</v>
      </c>
      <c r="K43" s="25"/>
      <c r="L43" s="14">
        <f t="shared" si="2"/>
        <v>1075</v>
      </c>
    </row>
    <row r="44" spans="1:12" ht="19.5" thickBot="1">
      <c r="A44" s="17">
        <v>40</v>
      </c>
      <c r="B44" s="34">
        <v>98</v>
      </c>
      <c r="C44" s="43" t="s">
        <v>63</v>
      </c>
      <c r="D44" s="43" t="s">
        <v>98</v>
      </c>
      <c r="E44" s="37" t="s">
        <v>19</v>
      </c>
      <c r="F44" s="41">
        <v>1967</v>
      </c>
      <c r="G44" s="31">
        <v>33</v>
      </c>
      <c r="H44" s="25">
        <f t="shared" si="0"/>
        <v>600</v>
      </c>
      <c r="I44" s="31">
        <v>6</v>
      </c>
      <c r="J44" s="25">
        <f t="shared" si="1"/>
        <v>500</v>
      </c>
      <c r="K44" s="25"/>
      <c r="L44" s="14">
        <f t="shared" si="2"/>
        <v>1100</v>
      </c>
    </row>
    <row r="45" spans="1:12" ht="19.5" thickBot="1">
      <c r="A45" s="17">
        <v>41</v>
      </c>
      <c r="B45" s="34">
        <v>43</v>
      </c>
      <c r="C45" s="43" t="s">
        <v>36</v>
      </c>
      <c r="D45" s="43" t="s">
        <v>77</v>
      </c>
      <c r="E45" s="39" t="s">
        <v>107</v>
      </c>
      <c r="F45" s="42">
        <v>1970</v>
      </c>
      <c r="G45" s="31">
        <v>10</v>
      </c>
      <c r="H45" s="25">
        <f t="shared" si="0"/>
        <v>1175</v>
      </c>
      <c r="I45" s="31">
        <v>1</v>
      </c>
      <c r="J45" s="25">
        <f t="shared" si="1"/>
        <v>1000</v>
      </c>
      <c r="K45" s="25"/>
      <c r="L45" s="14">
        <f t="shared" si="2"/>
        <v>2175</v>
      </c>
    </row>
    <row r="46" spans="1:12" ht="19.5" thickBot="1">
      <c r="A46" s="17">
        <v>42</v>
      </c>
      <c r="B46" s="34">
        <v>41</v>
      </c>
      <c r="C46" s="36" t="s">
        <v>34</v>
      </c>
      <c r="D46" s="36" t="s">
        <v>75</v>
      </c>
      <c r="E46" s="37" t="s">
        <v>16</v>
      </c>
      <c r="F46" s="41">
        <v>1974</v>
      </c>
      <c r="G46" s="31">
        <v>0</v>
      </c>
      <c r="H46" s="25">
        <f t="shared" si="0"/>
        <v>1425</v>
      </c>
      <c r="I46" s="31">
        <v>0</v>
      </c>
      <c r="J46" s="25">
        <f t="shared" si="1"/>
        <v>1100</v>
      </c>
      <c r="K46" s="25"/>
      <c r="L46" s="14">
        <f t="shared" si="2"/>
        <v>2525</v>
      </c>
    </row>
    <row r="47" spans="1:12" ht="19.5" thickBot="1">
      <c r="A47" s="17">
        <v>43</v>
      </c>
      <c r="B47" s="34">
        <v>93</v>
      </c>
      <c r="C47" s="36" t="s">
        <v>60</v>
      </c>
      <c r="D47" s="36" t="s">
        <v>95</v>
      </c>
      <c r="E47" s="35" t="s">
        <v>126</v>
      </c>
      <c r="F47" s="40">
        <v>1967</v>
      </c>
      <c r="G47" s="31">
        <v>0</v>
      </c>
      <c r="H47" s="25">
        <f t="shared" si="0"/>
        <v>1425</v>
      </c>
      <c r="I47" s="31">
        <v>0</v>
      </c>
      <c r="J47" s="25">
        <f t="shared" si="1"/>
        <v>1100</v>
      </c>
      <c r="K47" s="25"/>
      <c r="L47" s="14">
        <f t="shared" si="2"/>
        <v>2525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Footer>&amp;L&amp;D&amp;T&amp;R&amp;F&amp;A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B1">
      <selection activeCell="B3" sqref="B3"/>
    </sheetView>
  </sheetViews>
  <sheetFormatPr defaultColWidth="11.421875" defaultRowHeight="12.75"/>
  <cols>
    <col min="1" max="1" width="4.8515625" style="2" hidden="1" customWidth="1"/>
    <col min="2" max="2" width="5.421875" style="0" customWidth="1"/>
    <col min="3" max="3" width="24.57421875" style="0" bestFit="1" customWidth="1"/>
    <col min="4" max="4" width="25.140625" style="0" hidden="1" customWidth="1"/>
    <col min="5" max="5" width="38.7109375" style="0" hidden="1" customWidth="1"/>
    <col min="6" max="6" width="10.7109375" style="0" hidden="1" customWidth="1"/>
    <col min="7" max="7" width="10.28125" style="0" bestFit="1" customWidth="1"/>
    <col min="8" max="8" width="8.28125" style="1" bestFit="1" customWidth="1"/>
    <col min="9" max="9" width="10.28125" style="0" bestFit="1" customWidth="1"/>
    <col min="10" max="10" width="8.28125" style="1" bestFit="1" customWidth="1"/>
    <col min="11" max="13" width="8.28125" style="1" customWidth="1"/>
    <col min="14" max="14" width="11.7109375" style="5" customWidth="1"/>
  </cols>
  <sheetData>
    <row r="1" spans="1:14" ht="15.75" thickBot="1">
      <c r="A1" s="21"/>
      <c r="B1" s="22" t="s">
        <v>25</v>
      </c>
      <c r="C1" s="23"/>
      <c r="D1" s="23"/>
      <c r="E1" s="24"/>
      <c r="F1" s="7"/>
      <c r="G1" s="8" t="s">
        <v>9</v>
      </c>
      <c r="H1" s="10"/>
      <c r="I1" s="8" t="s">
        <v>9</v>
      </c>
      <c r="J1" s="10"/>
      <c r="K1" s="10"/>
      <c r="L1" s="10"/>
      <c r="M1" s="10"/>
      <c r="N1" s="9"/>
    </row>
    <row r="2" spans="1:14" ht="15.75" thickBot="1">
      <c r="A2" s="8"/>
      <c r="B2" s="8" t="s">
        <v>2</v>
      </c>
      <c r="C2" s="8" t="s">
        <v>0</v>
      </c>
      <c r="D2" s="8" t="s">
        <v>1</v>
      </c>
      <c r="E2" s="8" t="s">
        <v>3</v>
      </c>
      <c r="F2" s="8" t="s">
        <v>4</v>
      </c>
      <c r="G2" s="8" t="s">
        <v>6</v>
      </c>
      <c r="H2" s="8"/>
      <c r="I2" s="8" t="s">
        <v>10</v>
      </c>
      <c r="J2" s="8"/>
      <c r="K2" s="8" t="s">
        <v>12</v>
      </c>
      <c r="L2" s="8" t="s">
        <v>13</v>
      </c>
      <c r="M2" s="8"/>
      <c r="N2" s="11" t="s">
        <v>8</v>
      </c>
    </row>
    <row r="3" spans="1:14" ht="15.75" thickBot="1">
      <c r="A3" s="6"/>
      <c r="B3" s="7"/>
      <c r="C3" s="7"/>
      <c r="D3" s="7"/>
      <c r="E3" s="7"/>
      <c r="F3" s="7"/>
      <c r="G3" s="6">
        <v>55</v>
      </c>
      <c r="H3" s="8" t="s">
        <v>7</v>
      </c>
      <c r="I3" s="6">
        <v>14</v>
      </c>
      <c r="J3" s="8" t="s">
        <v>7</v>
      </c>
      <c r="K3" s="8"/>
      <c r="L3" s="6">
        <v>84</v>
      </c>
      <c r="M3" s="8" t="s">
        <v>7</v>
      </c>
      <c r="N3" s="11" t="s">
        <v>9</v>
      </c>
    </row>
    <row r="4" ht="15.75" thickBot="1">
      <c r="A4" s="19"/>
    </row>
    <row r="5" spans="1:14" ht="19.5" thickBot="1">
      <c r="A5" s="12">
        <f aca="true" t="shared" si="0" ref="A5:A41">+A4+1</f>
        <v>1</v>
      </c>
      <c r="B5" s="34">
        <v>103</v>
      </c>
      <c r="C5" s="43" t="s">
        <v>66</v>
      </c>
      <c r="D5" s="43" t="s">
        <v>100</v>
      </c>
      <c r="E5" s="39" t="s">
        <v>130</v>
      </c>
      <c r="F5" s="42">
        <v>1976</v>
      </c>
      <c r="G5" s="32">
        <v>55</v>
      </c>
      <c r="H5" s="25">
        <f aca="true" t="shared" si="1" ref="H5:H47">+(55-G5)*25</f>
        <v>0</v>
      </c>
      <c r="I5" s="32">
        <v>14</v>
      </c>
      <c r="J5" s="25">
        <f aca="true" t="shared" si="2" ref="J5:J47">+(14-I5)*100</f>
        <v>0</v>
      </c>
      <c r="K5" s="25"/>
      <c r="L5" s="33">
        <v>84.11</v>
      </c>
      <c r="M5" s="25">
        <f aca="true" t="shared" si="3" ref="M5:M41">+(-84+L5)*100</f>
        <v>10.999999999999943</v>
      </c>
      <c r="N5" s="26">
        <f aca="true" t="shared" si="4" ref="N5:N47">+H5+J5+K5+M5</f>
        <v>10.999999999999943</v>
      </c>
    </row>
    <row r="6" spans="1:14" ht="19.5" thickBot="1">
      <c r="A6" s="20">
        <v>1</v>
      </c>
      <c r="B6" s="34">
        <v>94</v>
      </c>
      <c r="C6" s="43" t="s">
        <v>61</v>
      </c>
      <c r="D6" s="43" t="s">
        <v>96</v>
      </c>
      <c r="E6" s="35" t="s">
        <v>127</v>
      </c>
      <c r="F6" s="40">
        <v>1973</v>
      </c>
      <c r="G6" s="32">
        <v>54</v>
      </c>
      <c r="H6" s="25">
        <f t="shared" si="1"/>
        <v>25</v>
      </c>
      <c r="I6" s="32">
        <v>14</v>
      </c>
      <c r="J6" s="25">
        <f t="shared" si="2"/>
        <v>0</v>
      </c>
      <c r="K6" s="25"/>
      <c r="L6" s="33">
        <v>83.94</v>
      </c>
      <c r="M6" s="25">
        <f>-(-84+L6)*100</f>
        <v>6.000000000000227</v>
      </c>
      <c r="N6" s="26">
        <f t="shared" si="4"/>
        <v>31.000000000000227</v>
      </c>
    </row>
    <row r="7" spans="1:14" ht="19.5" thickBot="1">
      <c r="A7" s="12">
        <f>+A6+1</f>
        <v>2</v>
      </c>
      <c r="B7" s="34">
        <v>78</v>
      </c>
      <c r="C7" s="36" t="s">
        <v>53</v>
      </c>
      <c r="D7" s="36" t="s">
        <v>88</v>
      </c>
      <c r="E7" s="35" t="s">
        <v>23</v>
      </c>
      <c r="F7" s="40">
        <v>1973</v>
      </c>
      <c r="G7" s="32">
        <v>55</v>
      </c>
      <c r="H7" s="25">
        <f t="shared" si="1"/>
        <v>0</v>
      </c>
      <c r="I7" s="32">
        <v>14</v>
      </c>
      <c r="J7" s="25">
        <f t="shared" si="2"/>
        <v>0</v>
      </c>
      <c r="K7" s="25"/>
      <c r="L7" s="33">
        <v>84.5</v>
      </c>
      <c r="M7" s="25">
        <f t="shared" si="3"/>
        <v>50</v>
      </c>
      <c r="N7" s="26">
        <f t="shared" si="4"/>
        <v>50</v>
      </c>
    </row>
    <row r="8" spans="1:14" ht="19.5" thickBot="1">
      <c r="A8" s="12">
        <f t="shared" si="0"/>
        <v>3</v>
      </c>
      <c r="B8" s="34">
        <v>89</v>
      </c>
      <c r="C8" s="43" t="s">
        <v>57</v>
      </c>
      <c r="D8" s="43" t="s">
        <v>92</v>
      </c>
      <c r="E8" s="39" t="s">
        <v>21</v>
      </c>
      <c r="F8" s="42">
        <v>1970</v>
      </c>
      <c r="G8" s="32">
        <v>54</v>
      </c>
      <c r="H8" s="25">
        <f t="shared" si="1"/>
        <v>25</v>
      </c>
      <c r="I8" s="32">
        <v>14</v>
      </c>
      <c r="J8" s="25">
        <f t="shared" si="2"/>
        <v>0</v>
      </c>
      <c r="K8" s="25"/>
      <c r="L8" s="33">
        <v>83.4</v>
      </c>
      <c r="M8" s="25">
        <f>-(-84+L8)*100</f>
        <v>59.99999999999943</v>
      </c>
      <c r="N8" s="26">
        <f t="shared" si="4"/>
        <v>84.99999999999943</v>
      </c>
    </row>
    <row r="9" spans="1:14" ht="19.5" thickBot="1">
      <c r="A9" s="12">
        <f t="shared" si="0"/>
        <v>4</v>
      </c>
      <c r="B9" s="34">
        <v>99</v>
      </c>
      <c r="C9" s="43" t="s">
        <v>64</v>
      </c>
      <c r="D9" s="43" t="s">
        <v>99</v>
      </c>
      <c r="E9" s="37" t="s">
        <v>20</v>
      </c>
      <c r="F9" s="41">
        <v>1966</v>
      </c>
      <c r="G9" s="32">
        <v>53</v>
      </c>
      <c r="H9" s="25">
        <f t="shared" si="1"/>
        <v>50</v>
      </c>
      <c r="I9" s="32">
        <v>14</v>
      </c>
      <c r="J9" s="25">
        <f t="shared" si="2"/>
        <v>0</v>
      </c>
      <c r="K9" s="25"/>
      <c r="L9" s="33">
        <v>85.13</v>
      </c>
      <c r="M9" s="25">
        <f t="shared" si="3"/>
        <v>112.99999999999955</v>
      </c>
      <c r="N9" s="26">
        <f t="shared" si="4"/>
        <v>162.99999999999955</v>
      </c>
    </row>
    <row r="10" spans="1:14" ht="19.5" thickBot="1">
      <c r="A10" s="12">
        <f t="shared" si="0"/>
        <v>5</v>
      </c>
      <c r="B10" s="34">
        <v>56</v>
      </c>
      <c r="C10" s="43" t="s">
        <v>49</v>
      </c>
      <c r="D10" s="43" t="s">
        <v>85</v>
      </c>
      <c r="E10" s="37" t="s">
        <v>119</v>
      </c>
      <c r="F10" s="41">
        <v>1976</v>
      </c>
      <c r="G10" s="32">
        <v>52</v>
      </c>
      <c r="H10" s="25">
        <f t="shared" si="1"/>
        <v>75</v>
      </c>
      <c r="I10" s="32">
        <v>14</v>
      </c>
      <c r="J10" s="25">
        <f t="shared" si="2"/>
        <v>0</v>
      </c>
      <c r="K10" s="25"/>
      <c r="L10" s="33">
        <v>82.5</v>
      </c>
      <c r="M10" s="25">
        <f>-(-84+L10)*100</f>
        <v>150</v>
      </c>
      <c r="N10" s="26">
        <f t="shared" si="4"/>
        <v>225</v>
      </c>
    </row>
    <row r="11" spans="1:14" ht="19.5" thickBot="1">
      <c r="A11" s="12">
        <f t="shared" si="0"/>
        <v>6</v>
      </c>
      <c r="B11" s="34">
        <v>48</v>
      </c>
      <c r="C11" s="36" t="s">
        <v>41</v>
      </c>
      <c r="D11" s="36" t="s">
        <v>40</v>
      </c>
      <c r="E11" s="35" t="s">
        <v>112</v>
      </c>
      <c r="F11" s="40">
        <v>1969</v>
      </c>
      <c r="G11" s="32">
        <v>49</v>
      </c>
      <c r="H11" s="25">
        <f t="shared" si="1"/>
        <v>150</v>
      </c>
      <c r="I11" s="32">
        <v>14</v>
      </c>
      <c r="J11" s="25">
        <f t="shared" si="2"/>
        <v>0</v>
      </c>
      <c r="K11" s="25"/>
      <c r="L11" s="33">
        <v>85</v>
      </c>
      <c r="M11" s="25">
        <f t="shared" si="3"/>
        <v>100</v>
      </c>
      <c r="N11" s="26">
        <f t="shared" si="4"/>
        <v>250</v>
      </c>
    </row>
    <row r="12" spans="1:14" ht="19.5" thickBot="1">
      <c r="A12" s="12">
        <f t="shared" si="0"/>
        <v>7</v>
      </c>
      <c r="B12" s="34">
        <v>105</v>
      </c>
      <c r="C12" s="36" t="s">
        <v>67</v>
      </c>
      <c r="D12" s="43" t="s">
        <v>101</v>
      </c>
      <c r="E12" s="35" t="s">
        <v>121</v>
      </c>
      <c r="F12" s="40">
        <v>1975</v>
      </c>
      <c r="G12" s="32">
        <v>49</v>
      </c>
      <c r="H12" s="25">
        <f t="shared" si="1"/>
        <v>150</v>
      </c>
      <c r="I12" s="32">
        <v>13</v>
      </c>
      <c r="J12" s="25">
        <f t="shared" si="2"/>
        <v>100</v>
      </c>
      <c r="K12" s="25"/>
      <c r="L12" s="33">
        <v>84</v>
      </c>
      <c r="M12" s="25">
        <f t="shared" si="3"/>
        <v>0</v>
      </c>
      <c r="N12" s="26">
        <f t="shared" si="4"/>
        <v>250</v>
      </c>
    </row>
    <row r="13" spans="1:14" ht="19.5" thickBot="1">
      <c r="A13" s="12">
        <f t="shared" si="0"/>
        <v>8</v>
      </c>
      <c r="B13" s="34">
        <v>101</v>
      </c>
      <c r="C13" s="43" t="s">
        <v>65</v>
      </c>
      <c r="D13" s="43" t="s">
        <v>65</v>
      </c>
      <c r="E13" s="37" t="s">
        <v>129</v>
      </c>
      <c r="F13" s="41">
        <v>1972</v>
      </c>
      <c r="G13" s="32">
        <v>51</v>
      </c>
      <c r="H13" s="25">
        <f t="shared" si="1"/>
        <v>100</v>
      </c>
      <c r="I13" s="32">
        <v>14</v>
      </c>
      <c r="J13" s="25">
        <f t="shared" si="2"/>
        <v>0</v>
      </c>
      <c r="K13" s="25"/>
      <c r="L13" s="33">
        <v>85.87</v>
      </c>
      <c r="M13" s="25">
        <f t="shared" si="3"/>
        <v>187.00000000000045</v>
      </c>
      <c r="N13" s="26">
        <f t="shared" si="4"/>
        <v>287.00000000000045</v>
      </c>
    </row>
    <row r="14" spans="1:14" ht="19.5" thickBot="1">
      <c r="A14" s="12">
        <f t="shared" si="0"/>
        <v>9</v>
      </c>
      <c r="B14" s="34">
        <v>80</v>
      </c>
      <c r="C14" s="36" t="s">
        <v>55</v>
      </c>
      <c r="D14" s="43" t="s">
        <v>90</v>
      </c>
      <c r="E14" s="37" t="s">
        <v>124</v>
      </c>
      <c r="F14" s="41">
        <v>1972</v>
      </c>
      <c r="G14" s="32">
        <v>50</v>
      </c>
      <c r="H14" s="25">
        <f t="shared" si="1"/>
        <v>125</v>
      </c>
      <c r="I14" s="32">
        <v>14</v>
      </c>
      <c r="J14" s="25">
        <f t="shared" si="2"/>
        <v>0</v>
      </c>
      <c r="K14" s="25"/>
      <c r="L14" s="33">
        <v>85.95</v>
      </c>
      <c r="M14" s="25">
        <f t="shared" si="3"/>
        <v>195.00000000000028</v>
      </c>
      <c r="N14" s="26">
        <f t="shared" si="4"/>
        <v>320.0000000000003</v>
      </c>
    </row>
    <row r="15" spans="1:14" ht="19.5" thickBot="1">
      <c r="A15" s="12">
        <f t="shared" si="0"/>
        <v>10</v>
      </c>
      <c r="B15" s="34">
        <v>91</v>
      </c>
      <c r="C15" s="43" t="s">
        <v>59</v>
      </c>
      <c r="D15" s="43" t="s">
        <v>94</v>
      </c>
      <c r="E15" s="35" t="s">
        <v>125</v>
      </c>
      <c r="F15" s="40">
        <v>1976</v>
      </c>
      <c r="G15" s="32">
        <v>54</v>
      </c>
      <c r="H15" s="25">
        <f t="shared" si="1"/>
        <v>25</v>
      </c>
      <c r="I15" s="32">
        <v>14</v>
      </c>
      <c r="J15" s="25">
        <f t="shared" si="2"/>
        <v>0</v>
      </c>
      <c r="K15" s="25"/>
      <c r="L15" s="33">
        <v>87.28</v>
      </c>
      <c r="M15" s="25">
        <f t="shared" si="3"/>
        <v>328.0000000000001</v>
      </c>
      <c r="N15" s="26">
        <f t="shared" si="4"/>
        <v>353.0000000000001</v>
      </c>
    </row>
    <row r="16" spans="1:14" ht="19.5" thickBot="1">
      <c r="A16" s="12">
        <f t="shared" si="0"/>
        <v>11</v>
      </c>
      <c r="B16" s="34">
        <v>50</v>
      </c>
      <c r="C16" s="43" t="s">
        <v>43</v>
      </c>
      <c r="D16" s="43" t="s">
        <v>81</v>
      </c>
      <c r="E16" s="37" t="s">
        <v>114</v>
      </c>
      <c r="F16" s="41">
        <v>1968</v>
      </c>
      <c r="G16" s="32">
        <v>50</v>
      </c>
      <c r="H16" s="25">
        <f t="shared" si="1"/>
        <v>125</v>
      </c>
      <c r="I16" s="32">
        <v>11</v>
      </c>
      <c r="J16" s="25">
        <f t="shared" si="2"/>
        <v>300</v>
      </c>
      <c r="K16" s="25"/>
      <c r="L16" s="33">
        <v>83.37</v>
      </c>
      <c r="M16" s="25">
        <f>-(-84+L16)*100</f>
        <v>62.999999999999545</v>
      </c>
      <c r="N16" s="26">
        <f t="shared" si="4"/>
        <v>487.99999999999955</v>
      </c>
    </row>
    <row r="17" spans="1:14" ht="19.5" thickBot="1">
      <c r="A17" s="12">
        <f t="shared" si="0"/>
        <v>12</v>
      </c>
      <c r="B17" s="34">
        <v>51</v>
      </c>
      <c r="C17" s="43" t="s">
        <v>44</v>
      </c>
      <c r="D17" s="43" t="s">
        <v>82</v>
      </c>
      <c r="E17" s="35" t="s">
        <v>115</v>
      </c>
      <c r="F17" s="40">
        <v>1957</v>
      </c>
      <c r="G17" s="32">
        <v>47</v>
      </c>
      <c r="H17" s="25">
        <f t="shared" si="1"/>
        <v>200</v>
      </c>
      <c r="I17" s="32">
        <v>14</v>
      </c>
      <c r="J17" s="25">
        <f t="shared" si="2"/>
        <v>0</v>
      </c>
      <c r="K17" s="25"/>
      <c r="L17" s="33">
        <v>81.09</v>
      </c>
      <c r="M17" s="25">
        <f>-(-84+L17)*100</f>
        <v>290.99999999999966</v>
      </c>
      <c r="N17" s="26">
        <f t="shared" si="4"/>
        <v>490.99999999999966</v>
      </c>
    </row>
    <row r="18" spans="1:14" ht="19.5" thickBot="1">
      <c r="A18" s="12">
        <f t="shared" si="0"/>
        <v>13</v>
      </c>
      <c r="B18" s="34">
        <v>90</v>
      </c>
      <c r="C18" s="36" t="s">
        <v>58</v>
      </c>
      <c r="D18" s="36" t="s">
        <v>93</v>
      </c>
      <c r="E18" s="36" t="s">
        <v>119</v>
      </c>
      <c r="F18" s="40">
        <v>1970</v>
      </c>
      <c r="G18" s="32">
        <v>50</v>
      </c>
      <c r="H18" s="25">
        <f t="shared" si="1"/>
        <v>125</v>
      </c>
      <c r="I18" s="32">
        <v>14</v>
      </c>
      <c r="J18" s="25">
        <f t="shared" si="2"/>
        <v>0</v>
      </c>
      <c r="K18" s="25"/>
      <c r="L18" s="33">
        <v>88</v>
      </c>
      <c r="M18" s="25">
        <f t="shared" si="3"/>
        <v>400</v>
      </c>
      <c r="N18" s="26">
        <f t="shared" si="4"/>
        <v>525</v>
      </c>
    </row>
    <row r="19" spans="1:14" ht="19.5" thickBot="1">
      <c r="A19" s="12">
        <f t="shared" si="0"/>
        <v>14</v>
      </c>
      <c r="B19" s="34">
        <v>96</v>
      </c>
      <c r="C19" s="43" t="s">
        <v>62</v>
      </c>
      <c r="D19" s="43" t="s">
        <v>97</v>
      </c>
      <c r="E19" s="39" t="s">
        <v>128</v>
      </c>
      <c r="F19" s="42">
        <v>2006</v>
      </c>
      <c r="G19" s="32">
        <v>47</v>
      </c>
      <c r="H19" s="25">
        <f t="shared" si="1"/>
        <v>200</v>
      </c>
      <c r="I19" s="32">
        <v>14</v>
      </c>
      <c r="J19" s="25">
        <f t="shared" si="2"/>
        <v>0</v>
      </c>
      <c r="K19" s="25"/>
      <c r="L19" s="33">
        <v>87.5</v>
      </c>
      <c r="M19" s="25">
        <f t="shared" si="3"/>
        <v>350</v>
      </c>
      <c r="N19" s="26">
        <f t="shared" si="4"/>
        <v>550</v>
      </c>
    </row>
    <row r="20" spans="1:14" ht="19.5" thickBot="1">
      <c r="A20" s="12">
        <f t="shared" si="0"/>
        <v>15</v>
      </c>
      <c r="B20" s="34">
        <v>53</v>
      </c>
      <c r="C20" s="43" t="s">
        <v>46</v>
      </c>
      <c r="D20" s="43" t="s">
        <v>83</v>
      </c>
      <c r="E20" s="37" t="s">
        <v>117</v>
      </c>
      <c r="F20" s="41">
        <v>1961</v>
      </c>
      <c r="G20" s="32">
        <v>45</v>
      </c>
      <c r="H20" s="25">
        <f t="shared" si="1"/>
        <v>250</v>
      </c>
      <c r="I20" s="32">
        <v>14</v>
      </c>
      <c r="J20" s="25">
        <f t="shared" si="2"/>
        <v>0</v>
      </c>
      <c r="K20" s="25"/>
      <c r="L20" s="33">
        <v>87.5</v>
      </c>
      <c r="M20" s="25">
        <f t="shared" si="3"/>
        <v>350</v>
      </c>
      <c r="N20" s="26">
        <f t="shared" si="4"/>
        <v>600</v>
      </c>
    </row>
    <row r="21" spans="1:14" ht="19.5" thickBot="1">
      <c r="A21" s="12">
        <f t="shared" si="0"/>
        <v>16</v>
      </c>
      <c r="B21" s="34">
        <v>49</v>
      </c>
      <c r="C21" s="43" t="s">
        <v>42</v>
      </c>
      <c r="D21" s="43" t="s">
        <v>80</v>
      </c>
      <c r="E21" s="39" t="s">
        <v>113</v>
      </c>
      <c r="F21" s="42">
        <v>1968</v>
      </c>
      <c r="G21" s="32">
        <v>31</v>
      </c>
      <c r="H21" s="25">
        <f t="shared" si="1"/>
        <v>600</v>
      </c>
      <c r="I21" s="32">
        <v>14</v>
      </c>
      <c r="J21" s="25">
        <f t="shared" si="2"/>
        <v>0</v>
      </c>
      <c r="K21" s="25"/>
      <c r="L21" s="33">
        <v>84.5</v>
      </c>
      <c r="M21" s="25">
        <f t="shared" si="3"/>
        <v>50</v>
      </c>
      <c r="N21" s="26">
        <f t="shared" si="4"/>
        <v>650</v>
      </c>
    </row>
    <row r="22" spans="1:14" ht="19.5" thickBot="1">
      <c r="A22" s="12">
        <f t="shared" si="0"/>
        <v>17</v>
      </c>
      <c r="B22" s="34">
        <v>98</v>
      </c>
      <c r="C22" s="43" t="s">
        <v>63</v>
      </c>
      <c r="D22" s="43" t="s">
        <v>98</v>
      </c>
      <c r="E22" s="37" t="s">
        <v>19</v>
      </c>
      <c r="F22" s="41">
        <v>1967</v>
      </c>
      <c r="G22" s="32">
        <v>51</v>
      </c>
      <c r="H22" s="25">
        <f t="shared" si="1"/>
        <v>100</v>
      </c>
      <c r="I22" s="32">
        <v>14</v>
      </c>
      <c r="J22" s="25">
        <f t="shared" si="2"/>
        <v>0</v>
      </c>
      <c r="K22" s="25"/>
      <c r="L22" s="33">
        <v>89.83</v>
      </c>
      <c r="M22" s="25">
        <f t="shared" si="3"/>
        <v>582.9999999999998</v>
      </c>
      <c r="N22" s="26">
        <f t="shared" si="4"/>
        <v>682.9999999999998</v>
      </c>
    </row>
    <row r="23" spans="1:14" ht="19.5" thickBot="1">
      <c r="A23" s="12">
        <f t="shared" si="0"/>
        <v>18</v>
      </c>
      <c r="B23" s="34">
        <v>79</v>
      </c>
      <c r="C23" s="36" t="s">
        <v>54</v>
      </c>
      <c r="D23" s="36" t="s">
        <v>89</v>
      </c>
      <c r="E23" s="35" t="s">
        <v>123</v>
      </c>
      <c r="F23" s="40">
        <v>1973</v>
      </c>
      <c r="G23" s="32">
        <v>45</v>
      </c>
      <c r="H23" s="25">
        <f t="shared" si="1"/>
        <v>250</v>
      </c>
      <c r="I23" s="32">
        <v>14</v>
      </c>
      <c r="J23" s="25">
        <f t="shared" si="2"/>
        <v>0</v>
      </c>
      <c r="K23" s="25"/>
      <c r="L23" s="33">
        <v>78.67</v>
      </c>
      <c r="M23" s="25">
        <f>-(-84+L23)*100</f>
        <v>532.9999999999998</v>
      </c>
      <c r="N23" s="26">
        <f t="shared" si="4"/>
        <v>782.9999999999998</v>
      </c>
    </row>
    <row r="24" spans="1:14" ht="19.5" thickBot="1">
      <c r="A24" s="12">
        <f t="shared" si="0"/>
        <v>19</v>
      </c>
      <c r="B24" s="34">
        <v>45</v>
      </c>
      <c r="C24" s="36" t="s">
        <v>38</v>
      </c>
      <c r="D24" s="36" t="s">
        <v>78</v>
      </c>
      <c r="E24" s="35" t="s">
        <v>109</v>
      </c>
      <c r="F24" s="40">
        <v>1963</v>
      </c>
      <c r="G24" s="44">
        <v>49</v>
      </c>
      <c r="H24" s="25">
        <f t="shared" si="1"/>
        <v>150</v>
      </c>
      <c r="I24" s="32">
        <v>14</v>
      </c>
      <c r="J24" s="25">
        <f t="shared" si="2"/>
        <v>0</v>
      </c>
      <c r="K24" s="25"/>
      <c r="L24" s="33">
        <v>90.34</v>
      </c>
      <c r="M24" s="25">
        <f t="shared" si="3"/>
        <v>634.0000000000003</v>
      </c>
      <c r="N24" s="26">
        <f t="shared" si="4"/>
        <v>784.0000000000003</v>
      </c>
    </row>
    <row r="25" spans="1:14" ht="19.5" thickBot="1">
      <c r="A25" s="12">
        <f t="shared" si="0"/>
        <v>20</v>
      </c>
      <c r="B25" s="34">
        <v>38</v>
      </c>
      <c r="C25" s="43" t="s">
        <v>31</v>
      </c>
      <c r="D25" s="36" t="s">
        <v>72</v>
      </c>
      <c r="E25" s="37" t="s">
        <v>18</v>
      </c>
      <c r="F25" s="41">
        <v>1973</v>
      </c>
      <c r="G25" s="32">
        <v>44</v>
      </c>
      <c r="H25" s="25">
        <f t="shared" si="1"/>
        <v>275</v>
      </c>
      <c r="I25" s="32">
        <v>12</v>
      </c>
      <c r="J25" s="25">
        <f t="shared" si="2"/>
        <v>200</v>
      </c>
      <c r="K25" s="25"/>
      <c r="L25" s="33">
        <v>80.5</v>
      </c>
      <c r="M25" s="25">
        <f>-(-84+L25)*100</f>
        <v>350</v>
      </c>
      <c r="N25" s="26">
        <f t="shared" si="4"/>
        <v>825</v>
      </c>
    </row>
    <row r="26" spans="1:14" ht="19.5" thickBot="1">
      <c r="A26" s="12">
        <f t="shared" si="0"/>
        <v>21</v>
      </c>
      <c r="B26" s="34">
        <v>40</v>
      </c>
      <c r="C26" s="36" t="s">
        <v>33</v>
      </c>
      <c r="D26" s="36" t="s">
        <v>74</v>
      </c>
      <c r="E26" s="35" t="s">
        <v>18</v>
      </c>
      <c r="F26" s="40">
        <v>1970</v>
      </c>
      <c r="G26" s="32">
        <v>46</v>
      </c>
      <c r="H26" s="25">
        <f t="shared" si="1"/>
        <v>225</v>
      </c>
      <c r="I26" s="32">
        <v>14</v>
      </c>
      <c r="J26" s="25">
        <f t="shared" si="2"/>
        <v>0</v>
      </c>
      <c r="K26" s="25"/>
      <c r="L26" s="33">
        <v>90</v>
      </c>
      <c r="M26" s="25">
        <f t="shared" si="3"/>
        <v>600</v>
      </c>
      <c r="N26" s="26">
        <f t="shared" si="4"/>
        <v>825</v>
      </c>
    </row>
    <row r="27" spans="1:14" ht="19.5" thickBot="1">
      <c r="A27" s="12">
        <f t="shared" si="0"/>
        <v>22</v>
      </c>
      <c r="B27" s="34">
        <v>87</v>
      </c>
      <c r="C27" s="36" t="s">
        <v>56</v>
      </c>
      <c r="D27" s="36" t="s">
        <v>91</v>
      </c>
      <c r="E27" s="37" t="s">
        <v>24</v>
      </c>
      <c r="F27" s="41">
        <v>1969</v>
      </c>
      <c r="G27" s="32">
        <v>49</v>
      </c>
      <c r="H27" s="25">
        <f t="shared" si="1"/>
        <v>150</v>
      </c>
      <c r="I27" s="32">
        <v>14</v>
      </c>
      <c r="J27" s="25">
        <f t="shared" si="2"/>
        <v>0</v>
      </c>
      <c r="K27" s="25"/>
      <c r="L27" s="33">
        <v>91</v>
      </c>
      <c r="M27" s="25">
        <f t="shared" si="3"/>
        <v>700</v>
      </c>
      <c r="N27" s="26">
        <f t="shared" si="4"/>
        <v>850</v>
      </c>
    </row>
    <row r="28" spans="1:14" ht="19.5" thickBot="1">
      <c r="A28" s="12">
        <f t="shared" si="0"/>
        <v>23</v>
      </c>
      <c r="B28" s="34">
        <v>60</v>
      </c>
      <c r="C28" s="43" t="s">
        <v>15</v>
      </c>
      <c r="D28" s="43" t="s">
        <v>14</v>
      </c>
      <c r="E28" s="37" t="s">
        <v>22</v>
      </c>
      <c r="F28" s="41">
        <v>1972</v>
      </c>
      <c r="G28" s="32">
        <v>40</v>
      </c>
      <c r="H28" s="25">
        <f t="shared" si="1"/>
        <v>375</v>
      </c>
      <c r="I28" s="32">
        <v>13</v>
      </c>
      <c r="J28" s="25">
        <f t="shared" si="2"/>
        <v>100</v>
      </c>
      <c r="K28" s="25"/>
      <c r="L28" s="33">
        <v>87.81</v>
      </c>
      <c r="M28" s="25">
        <f t="shared" si="3"/>
        <v>381.0000000000002</v>
      </c>
      <c r="N28" s="26">
        <f t="shared" si="4"/>
        <v>856.0000000000002</v>
      </c>
    </row>
    <row r="29" spans="1:14" ht="19.5" thickBot="1">
      <c r="A29" s="12">
        <f t="shared" si="0"/>
        <v>24</v>
      </c>
      <c r="B29" s="34">
        <v>39</v>
      </c>
      <c r="C29" s="43" t="s">
        <v>32</v>
      </c>
      <c r="D29" s="43" t="s">
        <v>73</v>
      </c>
      <c r="E29" s="35" t="s">
        <v>106</v>
      </c>
      <c r="F29" s="40">
        <v>1968</v>
      </c>
      <c r="G29" s="32">
        <v>42</v>
      </c>
      <c r="H29" s="25">
        <f t="shared" si="1"/>
        <v>325</v>
      </c>
      <c r="I29" s="32">
        <v>12</v>
      </c>
      <c r="J29" s="25">
        <f t="shared" si="2"/>
        <v>200</v>
      </c>
      <c r="K29" s="25"/>
      <c r="L29" s="33">
        <v>80.42</v>
      </c>
      <c r="M29" s="25">
        <f>-(-84+L29)*100</f>
        <v>357.99999999999983</v>
      </c>
      <c r="N29" s="26">
        <f t="shared" si="4"/>
        <v>882.9999999999998</v>
      </c>
    </row>
    <row r="30" spans="1:14" ht="19.5" thickBot="1">
      <c r="A30" s="12">
        <f t="shared" si="0"/>
        <v>25</v>
      </c>
      <c r="B30" s="34">
        <v>52</v>
      </c>
      <c r="C30" s="36" t="s">
        <v>45</v>
      </c>
      <c r="D30" s="36" t="s">
        <v>45</v>
      </c>
      <c r="E30" s="35" t="s">
        <v>116</v>
      </c>
      <c r="F30" s="40">
        <v>1956</v>
      </c>
      <c r="G30" s="32">
        <v>33</v>
      </c>
      <c r="H30" s="25">
        <f t="shared" si="1"/>
        <v>550</v>
      </c>
      <c r="I30" s="32">
        <v>14</v>
      </c>
      <c r="J30" s="25">
        <f t="shared" si="2"/>
        <v>0</v>
      </c>
      <c r="K30" s="25"/>
      <c r="L30" s="33">
        <v>80</v>
      </c>
      <c r="M30" s="25">
        <f>-(-84+L30)*100</f>
        <v>400</v>
      </c>
      <c r="N30" s="26">
        <f t="shared" si="4"/>
        <v>950</v>
      </c>
    </row>
    <row r="31" spans="1:14" ht="19.5" thickBot="1">
      <c r="A31" s="12">
        <f t="shared" si="0"/>
        <v>26</v>
      </c>
      <c r="B31" s="34">
        <v>55</v>
      </c>
      <c r="C31" s="36" t="s">
        <v>48</v>
      </c>
      <c r="D31" s="36" t="s">
        <v>84</v>
      </c>
      <c r="E31" s="35" t="s">
        <v>118</v>
      </c>
      <c r="F31" s="40">
        <v>1968</v>
      </c>
      <c r="G31" s="32">
        <v>45</v>
      </c>
      <c r="H31" s="25">
        <f t="shared" si="1"/>
        <v>250</v>
      </c>
      <c r="I31" s="32">
        <v>12</v>
      </c>
      <c r="J31" s="25">
        <f t="shared" si="2"/>
        <v>200</v>
      </c>
      <c r="K31" s="25"/>
      <c r="L31" s="33">
        <v>89.665</v>
      </c>
      <c r="M31" s="25">
        <f t="shared" si="3"/>
        <v>566.5000000000007</v>
      </c>
      <c r="N31" s="26">
        <f t="shared" si="4"/>
        <v>1016.5000000000007</v>
      </c>
    </row>
    <row r="32" spans="1:14" ht="19.5" thickBot="1">
      <c r="A32" s="12">
        <f t="shared" si="0"/>
        <v>27</v>
      </c>
      <c r="B32" s="34">
        <v>47</v>
      </c>
      <c r="C32" s="36" t="s">
        <v>40</v>
      </c>
      <c r="D32" s="36" t="s">
        <v>40</v>
      </c>
      <c r="E32" s="35" t="s">
        <v>111</v>
      </c>
      <c r="F32" s="40">
        <v>1972</v>
      </c>
      <c r="G32" s="32">
        <v>45</v>
      </c>
      <c r="H32" s="25">
        <f t="shared" si="1"/>
        <v>250</v>
      </c>
      <c r="I32" s="32">
        <v>14</v>
      </c>
      <c r="J32" s="25">
        <f t="shared" si="2"/>
        <v>0</v>
      </c>
      <c r="K32" s="25"/>
      <c r="L32" s="33">
        <v>93</v>
      </c>
      <c r="M32" s="25">
        <f t="shared" si="3"/>
        <v>900</v>
      </c>
      <c r="N32" s="26">
        <f t="shared" si="4"/>
        <v>1150</v>
      </c>
    </row>
    <row r="33" spans="1:14" ht="19.5" thickBot="1">
      <c r="A33" s="12">
        <f t="shared" si="0"/>
        <v>28</v>
      </c>
      <c r="B33" s="34">
        <v>65</v>
      </c>
      <c r="C33" s="36" t="s">
        <v>50</v>
      </c>
      <c r="D33" s="36" t="s">
        <v>86</v>
      </c>
      <c r="E33" s="35" t="s">
        <v>120</v>
      </c>
      <c r="F33" s="40">
        <v>1976</v>
      </c>
      <c r="G33" s="32">
        <v>37</v>
      </c>
      <c r="H33" s="25">
        <f t="shared" si="1"/>
        <v>450</v>
      </c>
      <c r="I33" s="32">
        <v>12</v>
      </c>
      <c r="J33" s="25">
        <f t="shared" si="2"/>
        <v>200</v>
      </c>
      <c r="K33" s="25"/>
      <c r="L33" s="33">
        <v>89.35</v>
      </c>
      <c r="M33" s="25">
        <f t="shared" si="3"/>
        <v>534.9999999999994</v>
      </c>
      <c r="N33" s="26">
        <f t="shared" si="4"/>
        <v>1184.9999999999995</v>
      </c>
    </row>
    <row r="34" spans="1:14" ht="19.5" thickBot="1">
      <c r="A34" s="12">
        <f t="shared" si="0"/>
        <v>29</v>
      </c>
      <c r="B34" s="34">
        <v>19</v>
      </c>
      <c r="C34" s="43" t="s">
        <v>27</v>
      </c>
      <c r="D34" s="43" t="s">
        <v>69</v>
      </c>
      <c r="E34" s="37" t="s">
        <v>103</v>
      </c>
      <c r="F34" s="41">
        <v>1978</v>
      </c>
      <c r="G34" s="32">
        <v>51</v>
      </c>
      <c r="H34" s="25">
        <f t="shared" si="1"/>
        <v>100</v>
      </c>
      <c r="I34" s="32">
        <v>14</v>
      </c>
      <c r="J34" s="25">
        <f t="shared" si="2"/>
        <v>0</v>
      </c>
      <c r="K34" s="25"/>
      <c r="L34" s="33">
        <v>95.5</v>
      </c>
      <c r="M34" s="25">
        <f t="shared" si="3"/>
        <v>1150</v>
      </c>
      <c r="N34" s="26">
        <f t="shared" si="4"/>
        <v>1250</v>
      </c>
    </row>
    <row r="35" spans="1:14" ht="19.5" thickBot="1">
      <c r="A35" s="12">
        <f t="shared" si="0"/>
        <v>30</v>
      </c>
      <c r="B35" s="34">
        <v>44</v>
      </c>
      <c r="C35" s="36" t="s">
        <v>37</v>
      </c>
      <c r="D35" s="36" t="s">
        <v>37</v>
      </c>
      <c r="E35" s="37" t="s">
        <v>108</v>
      </c>
      <c r="F35" s="41">
        <v>1969</v>
      </c>
      <c r="G35" s="32">
        <v>43</v>
      </c>
      <c r="H35" s="25">
        <f t="shared" si="1"/>
        <v>300</v>
      </c>
      <c r="I35" s="32">
        <v>14</v>
      </c>
      <c r="J35" s="25">
        <f t="shared" si="2"/>
        <v>0</v>
      </c>
      <c r="K35" s="25"/>
      <c r="L35" s="33">
        <v>74.3</v>
      </c>
      <c r="M35" s="25">
        <f>-(-84+L35)*100</f>
        <v>970.0000000000002</v>
      </c>
      <c r="N35" s="26">
        <f t="shared" si="4"/>
        <v>1270.0000000000002</v>
      </c>
    </row>
    <row r="36" spans="1:14" ht="19.5" thickBot="1">
      <c r="A36" s="12">
        <f t="shared" si="0"/>
        <v>31</v>
      </c>
      <c r="B36" s="34">
        <v>73</v>
      </c>
      <c r="C36" s="43" t="s">
        <v>52</v>
      </c>
      <c r="D36" s="43" t="s">
        <v>52</v>
      </c>
      <c r="E36" s="35" t="s">
        <v>122</v>
      </c>
      <c r="F36" s="40">
        <v>1976</v>
      </c>
      <c r="G36" s="32">
        <v>27</v>
      </c>
      <c r="H36" s="25">
        <f t="shared" si="1"/>
        <v>700</v>
      </c>
      <c r="I36" s="32">
        <v>10</v>
      </c>
      <c r="J36" s="25">
        <f t="shared" si="2"/>
        <v>400</v>
      </c>
      <c r="K36" s="25"/>
      <c r="L36" s="33">
        <v>86.4</v>
      </c>
      <c r="M36" s="25">
        <f t="shared" si="3"/>
        <v>240.00000000000057</v>
      </c>
      <c r="N36" s="26">
        <f t="shared" si="4"/>
        <v>1340.0000000000005</v>
      </c>
    </row>
    <row r="37" spans="1:14" ht="19.5" thickBot="1">
      <c r="A37" s="12">
        <f t="shared" si="0"/>
        <v>32</v>
      </c>
      <c r="B37" s="34">
        <v>34</v>
      </c>
      <c r="C37" s="43" t="s">
        <v>28</v>
      </c>
      <c r="D37" s="43" t="s">
        <v>70</v>
      </c>
      <c r="E37" s="37" t="s">
        <v>104</v>
      </c>
      <c r="F37" s="41">
        <v>1968</v>
      </c>
      <c r="G37" s="32">
        <v>40</v>
      </c>
      <c r="H37" s="25">
        <f t="shared" si="1"/>
        <v>375</v>
      </c>
      <c r="I37" s="32">
        <v>14</v>
      </c>
      <c r="J37" s="25">
        <f t="shared" si="2"/>
        <v>0</v>
      </c>
      <c r="K37" s="25"/>
      <c r="L37" s="33">
        <v>95.71</v>
      </c>
      <c r="M37" s="25">
        <f t="shared" si="3"/>
        <v>1170.9999999999993</v>
      </c>
      <c r="N37" s="26">
        <f>+H37+J37+K37+M37</f>
        <v>1545.9999999999993</v>
      </c>
    </row>
    <row r="38" spans="1:14" ht="19.5" thickBot="1">
      <c r="A38" s="12">
        <f t="shared" si="0"/>
        <v>33</v>
      </c>
      <c r="B38" s="34">
        <v>67</v>
      </c>
      <c r="C38" s="36" t="s">
        <v>51</v>
      </c>
      <c r="D38" s="43" t="s">
        <v>87</v>
      </c>
      <c r="E38" s="37" t="s">
        <v>121</v>
      </c>
      <c r="F38" s="41">
        <v>1967</v>
      </c>
      <c r="G38" s="32">
        <v>47</v>
      </c>
      <c r="H38" s="25">
        <f t="shared" si="1"/>
        <v>200</v>
      </c>
      <c r="I38" s="32">
        <v>13</v>
      </c>
      <c r="J38" s="25">
        <f t="shared" si="2"/>
        <v>100</v>
      </c>
      <c r="K38" s="25"/>
      <c r="L38" s="33">
        <v>98.4</v>
      </c>
      <c r="M38" s="25">
        <f t="shared" si="3"/>
        <v>1440.0000000000005</v>
      </c>
      <c r="N38" s="26">
        <f t="shared" si="4"/>
        <v>1740.0000000000005</v>
      </c>
    </row>
    <row r="39" spans="1:14" ht="19.5" thickBot="1">
      <c r="A39" s="12">
        <f t="shared" si="0"/>
        <v>34</v>
      </c>
      <c r="B39" s="34">
        <v>42</v>
      </c>
      <c r="C39" s="36" t="s">
        <v>35</v>
      </c>
      <c r="D39" s="43" t="s">
        <v>76</v>
      </c>
      <c r="E39" s="35" t="s">
        <v>24</v>
      </c>
      <c r="F39" s="40">
        <v>1973</v>
      </c>
      <c r="G39" s="32">
        <v>45</v>
      </c>
      <c r="H39" s="25">
        <f t="shared" si="1"/>
        <v>250</v>
      </c>
      <c r="I39" s="32">
        <v>14</v>
      </c>
      <c r="J39" s="25">
        <f t="shared" si="2"/>
        <v>0</v>
      </c>
      <c r="K39" s="25"/>
      <c r="L39" s="33">
        <v>100</v>
      </c>
      <c r="M39" s="25">
        <f t="shared" si="3"/>
        <v>1600</v>
      </c>
      <c r="N39" s="26">
        <f t="shared" si="4"/>
        <v>1850</v>
      </c>
    </row>
    <row r="40" spans="1:14" ht="19.5" thickBot="1">
      <c r="A40" s="12">
        <f t="shared" si="0"/>
        <v>35</v>
      </c>
      <c r="B40" s="34">
        <v>11</v>
      </c>
      <c r="C40" s="36" t="s">
        <v>26</v>
      </c>
      <c r="D40" s="36" t="s">
        <v>68</v>
      </c>
      <c r="E40" s="37" t="s">
        <v>102</v>
      </c>
      <c r="F40" s="41">
        <v>1969</v>
      </c>
      <c r="G40" s="32">
        <v>45</v>
      </c>
      <c r="H40" s="25">
        <f>+(55-G40)*25</f>
        <v>250</v>
      </c>
      <c r="I40" s="32">
        <v>13</v>
      </c>
      <c r="J40" s="25">
        <f>+(14-I40)*100</f>
        <v>100</v>
      </c>
      <c r="K40" s="25"/>
      <c r="L40" s="33">
        <v>101.4</v>
      </c>
      <c r="M40" s="25">
        <f>+(-84+L40)*100</f>
        <v>1740.0000000000005</v>
      </c>
      <c r="N40" s="26">
        <f>+H40+J40+K40+M40</f>
        <v>2090.0000000000005</v>
      </c>
    </row>
    <row r="41" spans="1:14" ht="19.5" thickBot="1">
      <c r="A41" s="12">
        <f t="shared" si="0"/>
        <v>36</v>
      </c>
      <c r="B41" s="34">
        <v>46</v>
      </c>
      <c r="C41" s="36" t="s">
        <v>39</v>
      </c>
      <c r="D41" s="36" t="s">
        <v>79</v>
      </c>
      <c r="E41" s="37" t="s">
        <v>110</v>
      </c>
      <c r="F41" s="41">
        <v>1963</v>
      </c>
      <c r="G41" s="32">
        <v>49</v>
      </c>
      <c r="H41" s="25">
        <f t="shared" si="1"/>
        <v>150</v>
      </c>
      <c r="I41" s="32">
        <v>14</v>
      </c>
      <c r="J41" s="25">
        <f t="shared" si="2"/>
        <v>0</v>
      </c>
      <c r="K41" s="25"/>
      <c r="L41" s="33">
        <v>110</v>
      </c>
      <c r="M41" s="25">
        <f t="shared" si="3"/>
        <v>2600</v>
      </c>
      <c r="N41" s="26">
        <f t="shared" si="4"/>
        <v>2750</v>
      </c>
    </row>
    <row r="42" spans="1:14" ht="19.5" thickBot="1">
      <c r="A42" s="17">
        <v>38</v>
      </c>
      <c r="B42" s="34">
        <v>36</v>
      </c>
      <c r="C42" s="43" t="s">
        <v>29</v>
      </c>
      <c r="D42" s="43" t="s">
        <v>29</v>
      </c>
      <c r="E42" s="35" t="s">
        <v>17</v>
      </c>
      <c r="F42" s="40">
        <v>1966</v>
      </c>
      <c r="G42" s="32">
        <v>18</v>
      </c>
      <c r="H42" s="25">
        <f t="shared" si="1"/>
        <v>925</v>
      </c>
      <c r="I42" s="32">
        <v>7</v>
      </c>
      <c r="J42" s="25">
        <f t="shared" si="2"/>
        <v>700</v>
      </c>
      <c r="K42" s="25"/>
      <c r="L42" s="33">
        <v>48.8</v>
      </c>
      <c r="M42" s="25">
        <f aca="true" t="shared" si="5" ref="M42:M47">-(-84+L42)*100</f>
        <v>3520.0000000000005</v>
      </c>
      <c r="N42" s="26">
        <f t="shared" si="4"/>
        <v>5145</v>
      </c>
    </row>
    <row r="43" spans="1:14" ht="19.5" thickBot="1">
      <c r="A43" s="17">
        <v>39</v>
      </c>
      <c r="B43" s="34">
        <v>37</v>
      </c>
      <c r="C43" s="36" t="s">
        <v>30</v>
      </c>
      <c r="D43" s="36" t="s">
        <v>71</v>
      </c>
      <c r="E43" s="38" t="s">
        <v>105</v>
      </c>
      <c r="F43" s="40">
        <v>1959</v>
      </c>
      <c r="G43" s="32">
        <v>0</v>
      </c>
      <c r="H43" s="25">
        <f t="shared" si="1"/>
        <v>1375</v>
      </c>
      <c r="I43" s="32">
        <v>0</v>
      </c>
      <c r="J43" s="25">
        <f t="shared" si="2"/>
        <v>1400</v>
      </c>
      <c r="K43" s="25"/>
      <c r="L43" s="33">
        <v>0</v>
      </c>
      <c r="M43" s="25">
        <f t="shared" si="5"/>
        <v>8400</v>
      </c>
      <c r="N43" s="26">
        <f t="shared" si="4"/>
        <v>11175</v>
      </c>
    </row>
    <row r="44" spans="1:14" ht="19.5" thickBot="1">
      <c r="A44" s="17">
        <v>40</v>
      </c>
      <c r="B44" s="34">
        <v>41</v>
      </c>
      <c r="C44" s="36" t="s">
        <v>34</v>
      </c>
      <c r="D44" s="36" t="s">
        <v>75</v>
      </c>
      <c r="E44" s="37" t="s">
        <v>16</v>
      </c>
      <c r="F44" s="41">
        <v>1974</v>
      </c>
      <c r="G44" s="32">
        <v>0</v>
      </c>
      <c r="H44" s="25">
        <f t="shared" si="1"/>
        <v>1375</v>
      </c>
      <c r="I44" s="32">
        <v>0</v>
      </c>
      <c r="J44" s="25">
        <f t="shared" si="2"/>
        <v>1400</v>
      </c>
      <c r="K44" s="25"/>
      <c r="L44" s="33">
        <v>0</v>
      </c>
      <c r="M44" s="25">
        <f t="shared" si="5"/>
        <v>8400</v>
      </c>
      <c r="N44" s="26">
        <f t="shared" si="4"/>
        <v>11175</v>
      </c>
    </row>
    <row r="45" spans="1:14" ht="19.5" thickBot="1">
      <c r="A45" s="17">
        <v>41</v>
      </c>
      <c r="B45" s="34">
        <v>43</v>
      </c>
      <c r="C45" s="43" t="s">
        <v>36</v>
      </c>
      <c r="D45" s="43" t="s">
        <v>77</v>
      </c>
      <c r="E45" s="39" t="s">
        <v>107</v>
      </c>
      <c r="F45" s="42">
        <v>1970</v>
      </c>
      <c r="G45" s="32">
        <v>0</v>
      </c>
      <c r="H45" s="25">
        <f t="shared" si="1"/>
        <v>1375</v>
      </c>
      <c r="I45" s="32">
        <v>0</v>
      </c>
      <c r="J45" s="25">
        <f t="shared" si="2"/>
        <v>1400</v>
      </c>
      <c r="K45" s="25"/>
      <c r="L45" s="33">
        <v>0</v>
      </c>
      <c r="M45" s="25">
        <f t="shared" si="5"/>
        <v>8400</v>
      </c>
      <c r="N45" s="26">
        <f t="shared" si="4"/>
        <v>11175</v>
      </c>
    </row>
    <row r="46" spans="1:14" ht="19.5" thickBot="1">
      <c r="A46" s="17">
        <v>42</v>
      </c>
      <c r="B46" s="34">
        <v>54</v>
      </c>
      <c r="C46" s="36" t="s">
        <v>47</v>
      </c>
      <c r="D46" s="36" t="s">
        <v>47</v>
      </c>
      <c r="E46" s="35" t="s">
        <v>107</v>
      </c>
      <c r="F46" s="40">
        <v>1973</v>
      </c>
      <c r="G46" s="32">
        <v>0</v>
      </c>
      <c r="H46" s="25">
        <f t="shared" si="1"/>
        <v>1375</v>
      </c>
      <c r="I46" s="32">
        <v>0</v>
      </c>
      <c r="J46" s="25">
        <f t="shared" si="2"/>
        <v>1400</v>
      </c>
      <c r="K46" s="25"/>
      <c r="L46" s="33">
        <v>0</v>
      </c>
      <c r="M46" s="25">
        <f t="shared" si="5"/>
        <v>8400</v>
      </c>
      <c r="N46" s="26">
        <f t="shared" si="4"/>
        <v>11175</v>
      </c>
    </row>
    <row r="47" spans="1:14" ht="19.5" thickBot="1">
      <c r="A47" s="17">
        <v>43</v>
      </c>
      <c r="B47" s="34">
        <v>93</v>
      </c>
      <c r="C47" s="36" t="s">
        <v>60</v>
      </c>
      <c r="D47" s="36" t="s">
        <v>95</v>
      </c>
      <c r="E47" s="35" t="s">
        <v>126</v>
      </c>
      <c r="F47" s="40">
        <v>1967</v>
      </c>
      <c r="G47" s="32">
        <v>0</v>
      </c>
      <c r="H47" s="25">
        <f t="shared" si="1"/>
        <v>1375</v>
      </c>
      <c r="I47" s="32">
        <v>0</v>
      </c>
      <c r="J47" s="25">
        <f t="shared" si="2"/>
        <v>1400</v>
      </c>
      <c r="K47" s="25"/>
      <c r="L47" s="33">
        <v>0</v>
      </c>
      <c r="M47" s="25">
        <f t="shared" si="5"/>
        <v>8400</v>
      </c>
      <c r="N47" s="26">
        <f t="shared" si="4"/>
        <v>11175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user</cp:lastModifiedBy>
  <cp:lastPrinted>2007-04-23T16:51:36Z</cp:lastPrinted>
  <dcterms:created xsi:type="dcterms:W3CDTF">2003-04-17T19:34:01Z</dcterms:created>
  <dcterms:modified xsi:type="dcterms:W3CDTF">2007-04-25T15:25:53Z</dcterms:modified>
  <cp:category/>
  <cp:version/>
  <cp:contentType/>
  <cp:contentStatus/>
</cp:coreProperties>
</file>